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allis SurfaceLaptop\Desktop\"/>
    </mc:Choice>
  </mc:AlternateContent>
  <xr:revisionPtr revIDLastSave="0" documentId="8_{6113388D-7012-4C41-B64C-9B20E8A14A31}" xr6:coauthVersionLast="45" xr6:coauthVersionMax="45" xr10:uidLastSave="{00000000-0000-0000-0000-000000000000}"/>
  <bookViews>
    <workbookView xWindow="23880" yWindow="-120" windowWidth="38640" windowHeight="21240" activeTab="1" xr2:uid="{E69C1C43-C2CE-4541-80A5-828696BBF754}"/>
  </bookViews>
  <sheets>
    <sheet name="Summary" sheetId="2" r:id="rId1"/>
    <sheet name="Requirements" sheetId="1" r:id="rId2"/>
  </sheets>
  <definedNames>
    <definedName name="CAT_LIST">Summary!$K$3:$K$4</definedName>
    <definedName name="cATEGOR">Summary!$K$3:$K$4</definedName>
    <definedName name="Question">Summary!$P$3:$P$4</definedName>
    <definedName name="Weights">Summary!$N$3:$N$5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5" i="1" l="1"/>
  <c r="O65" i="1"/>
  <c r="L65" i="1"/>
  <c r="K65" i="1"/>
  <c r="H65" i="1"/>
  <c r="G65" i="1"/>
  <c r="E65" i="1"/>
  <c r="D65" i="1"/>
  <c r="P64" i="1"/>
  <c r="O64" i="1"/>
  <c r="L64" i="1"/>
  <c r="K64" i="1"/>
  <c r="H64" i="1"/>
  <c r="G64" i="1"/>
  <c r="E64" i="1"/>
  <c r="D64" i="1"/>
  <c r="P49" i="1" l="1"/>
  <c r="O49" i="1"/>
  <c r="L49" i="1"/>
  <c r="K49" i="1"/>
  <c r="H49" i="1"/>
  <c r="G49" i="1"/>
  <c r="E49" i="1"/>
  <c r="D49" i="1"/>
  <c r="P48" i="1"/>
  <c r="O48" i="1"/>
  <c r="L48" i="1"/>
  <c r="K48" i="1"/>
  <c r="H48" i="1"/>
  <c r="G48" i="1"/>
  <c r="E48" i="1"/>
  <c r="D48" i="1"/>
  <c r="P47" i="1"/>
  <c r="O47" i="1"/>
  <c r="L47" i="1"/>
  <c r="K47" i="1"/>
  <c r="H47" i="1"/>
  <c r="G47" i="1"/>
  <c r="E47" i="1"/>
  <c r="D47" i="1"/>
  <c r="P46" i="1"/>
  <c r="O46" i="1"/>
  <c r="L46" i="1"/>
  <c r="K46" i="1"/>
  <c r="E46" i="1"/>
  <c r="D46" i="1"/>
  <c r="P10" i="1"/>
  <c r="O10" i="1"/>
  <c r="L10" i="1"/>
  <c r="K10" i="1"/>
  <c r="H10" i="1"/>
  <c r="G10" i="1"/>
  <c r="E10" i="1"/>
  <c r="D10" i="1"/>
  <c r="P9" i="1"/>
  <c r="O9" i="1"/>
  <c r="L9" i="1"/>
  <c r="K9" i="1"/>
  <c r="H9" i="1"/>
  <c r="G9" i="1"/>
  <c r="E9" i="1"/>
  <c r="D9" i="1"/>
  <c r="P8" i="1"/>
  <c r="O8" i="1"/>
  <c r="L8" i="1"/>
  <c r="K8" i="1"/>
  <c r="H8" i="1"/>
  <c r="G8" i="1"/>
  <c r="E8" i="1"/>
  <c r="D8" i="1"/>
  <c r="P7" i="1"/>
  <c r="O7" i="1"/>
  <c r="L7" i="1"/>
  <c r="K7" i="1"/>
  <c r="H7" i="1"/>
  <c r="G7" i="1"/>
  <c r="E7" i="1"/>
  <c r="D7" i="1"/>
  <c r="P6" i="1"/>
  <c r="O6" i="1"/>
  <c r="L6" i="1"/>
  <c r="K6" i="1"/>
  <c r="H6" i="1"/>
  <c r="G6" i="1"/>
  <c r="E6" i="1"/>
  <c r="D6" i="1"/>
  <c r="P5" i="1"/>
  <c r="O5" i="1"/>
  <c r="L5" i="1"/>
  <c r="K5" i="1"/>
  <c r="H5" i="1"/>
  <c r="G5" i="1"/>
  <c r="E5" i="1"/>
  <c r="D5" i="1"/>
  <c r="P4" i="1"/>
  <c r="O4" i="1"/>
  <c r="L4" i="1"/>
  <c r="K4" i="1"/>
  <c r="E4" i="1"/>
  <c r="D4" i="1"/>
  <c r="D68" i="1" l="1"/>
  <c r="E68" i="1"/>
  <c r="D69" i="1"/>
  <c r="E69" i="1"/>
  <c r="D70" i="1"/>
  <c r="E70" i="1"/>
  <c r="D71" i="1"/>
  <c r="E71" i="1"/>
  <c r="D11" i="1"/>
  <c r="E11" i="1"/>
  <c r="D12" i="1"/>
  <c r="E12" i="1"/>
  <c r="D13" i="1"/>
  <c r="E13" i="1"/>
  <c r="D14" i="1"/>
  <c r="E14" i="1"/>
  <c r="D15" i="1"/>
  <c r="E15" i="1"/>
  <c r="D16" i="1"/>
  <c r="E16" i="1"/>
  <c r="D18" i="1"/>
  <c r="E18" i="1"/>
  <c r="D19" i="1"/>
  <c r="E19" i="1"/>
  <c r="D20" i="1"/>
  <c r="E20" i="1"/>
  <c r="D21" i="1"/>
  <c r="E21" i="1"/>
  <c r="D22" i="1"/>
  <c r="E22" i="1"/>
  <c r="D23" i="1"/>
  <c r="E23" i="1"/>
  <c r="D24" i="1"/>
  <c r="E24" i="1"/>
  <c r="D25" i="1"/>
  <c r="E25"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50" i="1"/>
  <c r="E50" i="1"/>
  <c r="D51" i="1"/>
  <c r="E51" i="1"/>
  <c r="D52" i="1"/>
  <c r="E52" i="1"/>
  <c r="D53" i="1"/>
  <c r="E53" i="1"/>
  <c r="D54" i="1"/>
  <c r="E54" i="1"/>
  <c r="D55" i="1"/>
  <c r="E55" i="1"/>
  <c r="D56" i="1"/>
  <c r="E56" i="1"/>
  <c r="D57" i="1"/>
  <c r="E57" i="1"/>
  <c r="D58" i="1"/>
  <c r="E58" i="1"/>
  <c r="D59" i="1"/>
  <c r="E59" i="1"/>
  <c r="D60" i="1"/>
  <c r="E60" i="1"/>
  <c r="D61" i="1"/>
  <c r="E61" i="1"/>
  <c r="D62" i="1"/>
  <c r="E62" i="1"/>
  <c r="D72" i="1"/>
  <c r="E72" i="1"/>
  <c r="E67" i="1"/>
  <c r="D67" i="1"/>
  <c r="O68" i="1"/>
  <c r="P68" i="1"/>
  <c r="O69" i="1"/>
  <c r="P69" i="1"/>
  <c r="O70" i="1"/>
  <c r="P70" i="1"/>
  <c r="O71" i="1"/>
  <c r="P71" i="1"/>
  <c r="O11" i="1"/>
  <c r="P11" i="1"/>
  <c r="O12" i="1"/>
  <c r="P12" i="1"/>
  <c r="O13" i="1"/>
  <c r="P13" i="1"/>
  <c r="O14" i="1"/>
  <c r="P14" i="1"/>
  <c r="O15" i="1"/>
  <c r="P15" i="1"/>
  <c r="O16" i="1"/>
  <c r="P16" i="1"/>
  <c r="O18" i="1"/>
  <c r="P18" i="1"/>
  <c r="O19" i="1"/>
  <c r="P19" i="1"/>
  <c r="O20" i="1"/>
  <c r="P20" i="1"/>
  <c r="O21" i="1"/>
  <c r="P21" i="1"/>
  <c r="O22" i="1"/>
  <c r="P22" i="1"/>
  <c r="O23" i="1"/>
  <c r="P23" i="1"/>
  <c r="O24" i="1"/>
  <c r="P24" i="1"/>
  <c r="O25" i="1"/>
  <c r="P25" i="1"/>
  <c r="O27" i="1"/>
  <c r="P27" i="1"/>
  <c r="O28" i="1"/>
  <c r="P28" i="1"/>
  <c r="O29" i="1"/>
  <c r="P29" i="1"/>
  <c r="O30" i="1"/>
  <c r="P30" i="1"/>
  <c r="O31" i="1"/>
  <c r="P31" i="1"/>
  <c r="O32" i="1"/>
  <c r="P32" i="1"/>
  <c r="O33" i="1"/>
  <c r="P33" i="1"/>
  <c r="O34" i="1"/>
  <c r="P34" i="1"/>
  <c r="O35" i="1"/>
  <c r="P35" i="1"/>
  <c r="O36" i="1"/>
  <c r="P36" i="1"/>
  <c r="O37" i="1"/>
  <c r="P37" i="1"/>
  <c r="O38" i="1"/>
  <c r="P38" i="1"/>
  <c r="O39" i="1"/>
  <c r="P39" i="1"/>
  <c r="O40" i="1"/>
  <c r="P40" i="1"/>
  <c r="O41" i="1"/>
  <c r="P41" i="1"/>
  <c r="O42" i="1"/>
  <c r="P42" i="1"/>
  <c r="O43" i="1"/>
  <c r="P43" i="1"/>
  <c r="O44" i="1"/>
  <c r="P44" i="1"/>
  <c r="O45" i="1"/>
  <c r="P45" i="1"/>
  <c r="O50" i="1"/>
  <c r="P50" i="1"/>
  <c r="O51" i="1"/>
  <c r="P51" i="1"/>
  <c r="O52" i="1"/>
  <c r="P52" i="1"/>
  <c r="O53" i="1"/>
  <c r="P53" i="1"/>
  <c r="O54" i="1"/>
  <c r="P54" i="1"/>
  <c r="O55" i="1"/>
  <c r="P55" i="1"/>
  <c r="O56" i="1"/>
  <c r="P56" i="1"/>
  <c r="O57" i="1"/>
  <c r="P57" i="1"/>
  <c r="O58" i="1"/>
  <c r="P58" i="1"/>
  <c r="O59" i="1"/>
  <c r="P59" i="1"/>
  <c r="O60" i="1"/>
  <c r="P60" i="1"/>
  <c r="O61" i="1"/>
  <c r="P61" i="1"/>
  <c r="O62" i="1"/>
  <c r="P62" i="1"/>
  <c r="O72" i="1"/>
  <c r="P72" i="1"/>
  <c r="P67" i="1"/>
  <c r="O67" i="1"/>
  <c r="K68" i="1"/>
  <c r="L68" i="1"/>
  <c r="K69" i="1"/>
  <c r="L69" i="1"/>
  <c r="K70" i="1"/>
  <c r="L70" i="1"/>
  <c r="K71" i="1"/>
  <c r="L71" i="1"/>
  <c r="K11" i="1"/>
  <c r="L11" i="1"/>
  <c r="K12" i="1"/>
  <c r="L12" i="1"/>
  <c r="K13" i="1"/>
  <c r="L13" i="1"/>
  <c r="K14" i="1"/>
  <c r="L14" i="1"/>
  <c r="K15" i="1"/>
  <c r="L15" i="1"/>
  <c r="K16" i="1"/>
  <c r="L16" i="1"/>
  <c r="K18" i="1"/>
  <c r="L18" i="1"/>
  <c r="K19" i="1"/>
  <c r="L19" i="1"/>
  <c r="K20" i="1"/>
  <c r="L20" i="1"/>
  <c r="K21" i="1"/>
  <c r="L21" i="1"/>
  <c r="K22" i="1"/>
  <c r="L22" i="1"/>
  <c r="K23" i="1"/>
  <c r="L23" i="1"/>
  <c r="K24" i="1"/>
  <c r="L24" i="1"/>
  <c r="K25" i="1"/>
  <c r="L25"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50" i="1"/>
  <c r="L50" i="1"/>
  <c r="K51" i="1"/>
  <c r="L51" i="1"/>
  <c r="K52" i="1"/>
  <c r="L52" i="1"/>
  <c r="K53" i="1"/>
  <c r="L53" i="1"/>
  <c r="K54" i="1"/>
  <c r="L54" i="1"/>
  <c r="K55" i="1"/>
  <c r="L55" i="1"/>
  <c r="K56" i="1"/>
  <c r="L56" i="1"/>
  <c r="K57" i="1"/>
  <c r="L57" i="1"/>
  <c r="K58" i="1"/>
  <c r="L58" i="1"/>
  <c r="K59" i="1"/>
  <c r="L59" i="1"/>
  <c r="K60" i="1"/>
  <c r="L60" i="1"/>
  <c r="K61" i="1"/>
  <c r="L61" i="1"/>
  <c r="K62" i="1"/>
  <c r="L62" i="1"/>
  <c r="K72" i="1"/>
  <c r="L72" i="1"/>
  <c r="L67" i="1"/>
  <c r="K67" i="1"/>
  <c r="G60" i="1"/>
  <c r="H60" i="1"/>
  <c r="G61" i="1"/>
  <c r="H61" i="1"/>
  <c r="G62" i="1"/>
  <c r="H62" i="1"/>
  <c r="G72" i="1"/>
  <c r="H72" i="1"/>
  <c r="G53" i="1"/>
  <c r="H53" i="1"/>
  <c r="G54" i="1"/>
  <c r="H54" i="1"/>
  <c r="G55" i="1"/>
  <c r="H55" i="1"/>
  <c r="G56" i="1"/>
  <c r="H56" i="1"/>
  <c r="G57" i="1"/>
  <c r="H57" i="1"/>
  <c r="G42" i="1"/>
  <c r="H42" i="1"/>
  <c r="G43" i="1"/>
  <c r="H43" i="1"/>
  <c r="G44" i="1"/>
  <c r="H44" i="1"/>
  <c r="G45" i="1"/>
  <c r="H45" i="1"/>
  <c r="G50" i="1"/>
  <c r="H50" i="1"/>
  <c r="H59" i="1"/>
  <c r="G59" i="1"/>
  <c r="H52" i="1"/>
  <c r="G52" i="1"/>
  <c r="G29" i="1"/>
  <c r="H29" i="1"/>
  <c r="G30" i="1"/>
  <c r="H30" i="1"/>
  <c r="G31" i="1"/>
  <c r="H31" i="1"/>
  <c r="G32" i="1"/>
  <c r="H32" i="1"/>
  <c r="G33" i="1"/>
  <c r="H33" i="1"/>
  <c r="G34" i="1"/>
  <c r="H34" i="1"/>
  <c r="G35" i="1"/>
  <c r="H35" i="1"/>
  <c r="G36" i="1"/>
  <c r="H36" i="1"/>
  <c r="G37" i="1"/>
  <c r="H37" i="1"/>
  <c r="G38" i="1"/>
  <c r="H38" i="1"/>
  <c r="G39" i="1"/>
  <c r="H39" i="1"/>
  <c r="H41" i="1"/>
  <c r="G41" i="1"/>
  <c r="H28" i="1"/>
  <c r="G28" i="1"/>
  <c r="G20" i="1"/>
  <c r="H20" i="1"/>
  <c r="G21" i="1"/>
  <c r="H21" i="1"/>
  <c r="G22" i="1"/>
  <c r="H22" i="1"/>
  <c r="G23" i="1"/>
  <c r="H23" i="1"/>
  <c r="G24" i="1"/>
  <c r="H24" i="1"/>
  <c r="G25" i="1"/>
  <c r="H25" i="1"/>
  <c r="H19" i="1"/>
  <c r="G19" i="1"/>
  <c r="G13" i="1"/>
  <c r="H13" i="1"/>
  <c r="G14" i="1"/>
  <c r="H14" i="1"/>
  <c r="G15" i="1"/>
  <c r="H15" i="1"/>
  <c r="G16" i="1"/>
  <c r="H16" i="1"/>
  <c r="H12" i="1"/>
  <c r="G12" i="1"/>
  <c r="G68" i="1"/>
  <c r="H68" i="1"/>
  <c r="G69" i="1"/>
  <c r="H69" i="1"/>
  <c r="G70" i="1"/>
  <c r="H70" i="1"/>
  <c r="G71" i="1"/>
  <c r="H71" i="1"/>
  <c r="H67" i="1"/>
  <c r="G67" i="1"/>
  <c r="B18" i="2"/>
  <c r="B17" i="2"/>
  <c r="H16" i="2"/>
  <c r="H13" i="2" s="1"/>
  <c r="F16" i="2"/>
  <c r="F13" i="2" s="1"/>
  <c r="D16" i="2"/>
  <c r="D13" i="2" s="1"/>
  <c r="E18" i="2" l="1"/>
  <c r="C18" i="2"/>
  <c r="E17" i="2"/>
  <c r="C17" i="2"/>
  <c r="G18" i="2"/>
  <c r="I18" i="2"/>
  <c r="G17" i="2"/>
  <c r="I17" i="2"/>
  <c r="E19" i="2" l="1"/>
  <c r="D18" i="2"/>
  <c r="D17" i="2"/>
  <c r="H18" i="2"/>
  <c r="F18" i="2"/>
  <c r="G19" i="2"/>
  <c r="F17" i="2"/>
  <c r="I19" i="2"/>
  <c r="H17" i="2"/>
  <c r="C19" i="2"/>
  <c r="F19" i="2" l="1"/>
  <c r="H19" i="2"/>
  <c r="D19" i="2"/>
</calcChain>
</file>

<file path=xl/sharedStrings.xml><?xml version="1.0" encoding="utf-8"?>
<sst xmlns="http://schemas.openxmlformats.org/spreadsheetml/2006/main" count="258" uniqueCount="141">
  <si>
    <t>Description</t>
  </si>
  <si>
    <t>Y/N</t>
  </si>
  <si>
    <t>IT / Infrastructure</t>
  </si>
  <si>
    <t>Tech</t>
  </si>
  <si>
    <t>Software is available for free and without installation for evaluation purposes</t>
  </si>
  <si>
    <t>Multiple platforms are supported</t>
  </si>
  <si>
    <t>Software as a service is offered in a cloud infrastructure</t>
  </si>
  <si>
    <t>Support and services are experienced in medical device developmenet.</t>
  </si>
  <si>
    <t>Traceability</t>
  </si>
  <si>
    <t>Strat</t>
  </si>
  <si>
    <t xml:space="preserve"> </t>
  </si>
  <si>
    <t>Ability to define item to item acceptable relationships (i.e.. Requirements, Specs, Designs, Test Cases, Risk Mitigations)</t>
  </si>
  <si>
    <t>Ability to properly link items within the system with ease-of-use, with hyperlinks available for selecting to open item and with preview of linked item in screen with customizable fields (ex: impacted projects) (End-to-end traceability (requirements, tests, risks, etc.))</t>
  </si>
  <si>
    <t xml:space="preserve">Tech </t>
  </si>
  <si>
    <t xml:space="preserve">It should be easy to insert a picture in the requirement description. </t>
  </si>
  <si>
    <t>Ability to notify or flag items that may be impacted by modifications of linked items with appropriate upstream and downstream propagation</t>
  </si>
  <si>
    <t>Ability to preview change and its effect (e.g. traceability)</t>
  </si>
  <si>
    <t>Risk Management &amp; Hazard Analysis</t>
  </si>
  <si>
    <t>Ability to handle multiple risk management methodologies</t>
  </si>
  <si>
    <t>The system shall allow the user to create a hazard analysis for each project/product</t>
  </si>
  <si>
    <t>The system shall allow the user to trace a risk from a requirement</t>
  </si>
  <si>
    <t>The system shall allow the user to trace a risk to a mitigating requirement or test case</t>
  </si>
  <si>
    <t>The system shall allow the user to view a risk in a detail view.</t>
  </si>
  <si>
    <t>The system shall allow the user to view the risk matrix of the risk assessment</t>
  </si>
  <si>
    <t>The system shall allow the user to create and save baselines or snapshots of risks at a certain time points. The system shall allow the user to compare the contents of two baselines.</t>
  </si>
  <si>
    <t>System's Test Management</t>
  </si>
  <si>
    <t>Ability to view, search, organize and edit test artifacts (e.g. protocols, test sets)</t>
  </si>
  <si>
    <t>Support different types of test cases, with customizable attributes, traceability, and relationship rules</t>
  </si>
  <si>
    <t>Ability to create test runs, execute, and generate test reports using predetermined templates</t>
  </si>
  <si>
    <t>Ability to view test status individually or in summary on a dashboard, with easy to use features to filter down information and export a test summary report</t>
  </si>
  <si>
    <t>Ability to ensure system remains active (no log out of user) during execution of test-runs, regardless of length of time needed to complete.</t>
  </si>
  <si>
    <t>Ability to export data for specifically for external review (Audit, RA, etc.)</t>
  </si>
  <si>
    <t>Create traceability reports with configurable levels, end-to-end</t>
  </si>
  <si>
    <t>Custom MS Word templates for document creation</t>
  </si>
  <si>
    <t>Reporting</t>
  </si>
  <si>
    <t>Ability to configure MS Word templates</t>
  </si>
  <si>
    <t>Document creation in MS Word directly from artifacts in tool.</t>
  </si>
  <si>
    <t>Create risk assessment report and export to predefined MS Word template</t>
  </si>
  <si>
    <t>Graphical progress reports can be easily created and are storable.</t>
  </si>
  <si>
    <t>Audit Trail</t>
  </si>
  <si>
    <t>Ability to baseline projects/DHFs/releases</t>
  </si>
  <si>
    <t xml:space="preserve">Baselines are able to be compared and/or diffed.  </t>
  </si>
  <si>
    <t>Roll back to a previous version is possible.</t>
  </si>
  <si>
    <t>Software enables comments, change history, e-signature approval and dates to be reviewed.</t>
  </si>
  <si>
    <t>QMS Fulfillment</t>
  </si>
  <si>
    <t>Software adhere's to current QMS</t>
  </si>
  <si>
    <t>CVS services are offered</t>
  </si>
  <si>
    <t>Electronic Signatures adhere to 21 CFR part 11</t>
  </si>
  <si>
    <t>How is the requirement fulfilled?</t>
  </si>
  <si>
    <t>Weight</t>
  </si>
  <si>
    <t>Aligned Elements</t>
  </si>
  <si>
    <t>Tool 2</t>
  </si>
  <si>
    <t>Tool 3</t>
  </si>
  <si>
    <t>Category</t>
  </si>
  <si>
    <t>Categories</t>
  </si>
  <si>
    <t>Weights</t>
  </si>
  <si>
    <t>Technical</t>
  </si>
  <si>
    <t>Strategic</t>
  </si>
  <si>
    <t>Summary</t>
  </si>
  <si>
    <t>Total</t>
  </si>
  <si>
    <t>Yes/No</t>
  </si>
  <si>
    <t>Yes</t>
  </si>
  <si>
    <t>No</t>
  </si>
  <si>
    <t xml:space="preserve">Revision control is adequate for audit trail traceability purposes. </t>
  </si>
  <si>
    <t>T</t>
  </si>
  <si>
    <t>S</t>
  </si>
  <si>
    <t>AE supports 2 major methodologies, FMEA and Preliminary Hazard Analysis. These can be configured to use 1 or 2 probabilities and any kind of calculations of risk probability and risk levels. These methods can be used to configure any number of risk analys variants.</t>
  </si>
  <si>
    <t>Fully supported. Common risk data may also be copied between projects.</t>
  </si>
  <si>
    <t>Traces can be set from requirements/specifications to risk analysis objects as well as from mitigation/measures to requirements, specifications or tests</t>
  </si>
  <si>
    <t>Each risk entry can be inspected with its history</t>
  </si>
  <si>
    <t>A risk matrix can be generated directly form the tool to visualize the risk situation before and after the application of mitigations/Measures.</t>
  </si>
  <si>
    <t>Snapshots can be created at any time and can be used later on to compare with other snapshots or the current state of the project.</t>
  </si>
  <si>
    <t>The test run provides an overview of successful, failed and not yet executed tests as well as a breakdown chart to help a test manager determine how long the tests will need.</t>
  </si>
  <si>
    <t>Either generic excel or word reports can be generated directly form the application or full blown word reports may be created using the ms Word integration capabilities.</t>
  </si>
  <si>
    <t>Trace tables may be defined directly in the application and inserted into word reports using the Ms Word Integeration.</t>
  </si>
  <si>
    <t>The tool utilizes your existing Word templates for reporting. The word integration capabilities will straemline how reports are generated but still maintain the flexibility of Ms Word.</t>
  </si>
  <si>
    <t>Any charts created in the application may also be included in a word report using the Ms Word integration capabilities</t>
  </si>
  <si>
    <t>Risk analysis and summaries can be inserted into word documents using the Word integration</t>
  </si>
  <si>
    <t>Charts can be defined directly within the application and be stored and shared by users of the system</t>
  </si>
  <si>
    <t>On each design item there is a possibility to revert to any old revision.</t>
  </si>
  <si>
    <t>Change history is created based on any change action. Comments can be assigne dto any design items including replies and mentioned of users in the system. The application included two technical method for implementing electronic signatures, with e-ceritificates or by using water marks. Any signature would include the approval date and signature reason/comment.</t>
  </si>
  <si>
    <t>Our software can be tried via our cloud installation for 30 days</t>
  </si>
  <si>
    <t>Aligned offers a Windows client and a web client</t>
  </si>
  <si>
    <t>We offer a full SaaS product</t>
  </si>
  <si>
    <t>All of our services and support people have worked for medical 
device companies developing medical devices.</t>
  </si>
  <si>
    <t>As our services providers have a medical device development 
background, we offer configuration, training and consulting services.</t>
  </si>
  <si>
    <t>You can trace any artifact to any other artifact</t>
  </si>
  <si>
    <t>In Aligned Elements, you can decide on how relationships are created 
and with which artifacts they are created.</t>
  </si>
  <si>
    <t>All linking is done with mouse clicks and traces are tracked in the 
"Trace To" and "Trace From" tabs which are linked directly to the 
underlying artifact.</t>
  </si>
  <si>
    <t>When one item is changed, you can easily see what other items could 
also be potentially affected.</t>
  </si>
  <si>
    <t>You can visualize all traces via our configurable trace table.  When an 
item is edited, all linked items will be marked as "suspect".</t>
  </si>
  <si>
    <t>Our services group configures Aligned Elements exactly to your QMS, 
thus lowering your learning curve and tool adoption time frame.</t>
  </si>
  <si>
    <t>Documents can be signed using x.509 V3 Class I certified standard 
flattened digital signatures which adhere to 21 CFR part 11.</t>
  </si>
  <si>
    <t>We offer many templates that are downloadable for our customers to 
cover many different norms and regulatory standards.</t>
  </si>
  <si>
    <t>Aligned Elements offers a unique 2 way integration to MS Word, 
with the ability to add/edit artifacts from both the tool or the 
documents created.</t>
  </si>
  <si>
    <t>All items within the tool can be baselined.</t>
  </si>
  <si>
    <t xml:space="preserve">Two baselines can be compared. Furthermore, the current state of the project may be compared to any baseline </t>
  </si>
  <si>
    <t>Aligned Elements offers a full featured test management system.</t>
  </si>
  <si>
    <t xml:space="preserve">Our test management system is able to be completely configured so 
it can support your testing procedures and methods.  </t>
  </si>
  <si>
    <t xml:space="preserve">Aligned enables you to reuse your templates or create new ones to 
support your testing process.  </t>
  </si>
  <si>
    <t>The system warns a user prior to any session time-out allowing the user can to prolong the session (the length of the time-out is configurable)</t>
  </si>
  <si>
    <t xml:space="preserve">Exporting in the most popular formats, such as .csv, .pdf, .docx, .xlsx, 
etc. is possible with mouse clicks.  </t>
  </si>
  <si>
    <t>Our unique MS Word integration makes collaboration a breeze.</t>
  </si>
  <si>
    <t xml:space="preserve">The word integration also spans any test activities. The test run can easily be included in a word document as well as individual test cases or results. The user may also create queries e.g. to simplify any test summary and insert the result in a word document. </t>
  </si>
  <si>
    <t>Aligned provides a standalone import tool at no additional cost.</t>
  </si>
  <si>
    <t>Templates and workflows are available to assist in easily meeting medical standards including: IEC 62304, IEC 82304, ISO 14971 and General Principles of  Software Validation; Final Guidance for Industry and FDA Staff (11 January 2002), and MDR/IVDR.</t>
  </si>
  <si>
    <t xml:space="preserve">Configuration, training and consulting services are available.   </t>
  </si>
  <si>
    <t>Requirements</t>
  </si>
  <si>
    <t>Ability to define different types of Requirements (i.e.. Stakeholder Requirements, User Needs, Specifications, Designs, Test Cases, Risk Mitigations etc.)</t>
  </si>
  <si>
    <t>It should be possible to attach a document of any kind to any requirement</t>
  </si>
  <si>
    <t>Most varieties of documents can be attached to any design item</t>
  </si>
  <si>
    <t>It must be possible to define different data fields or attributes that any requirement type contains. The fields must be easily editable where the software can propose valid values.</t>
  </si>
  <si>
    <t xml:space="preserve">The software needs to maintain the formal validity of any Requirement </t>
  </si>
  <si>
    <t xml:space="preserve">In Aligned Elements, you can easily attach an image using our built-in
image editor.  </t>
  </si>
  <si>
    <t>Any requirement types can be configured in Aligned Elements. The starting point is always the expected documentation structure for your QMS.</t>
  </si>
  <si>
    <t xml:space="preserve">A requirement type can include any configurable set of fields (attributes) of various types such as lists, rich text, plain text, tables, date etc.  </t>
  </si>
  <si>
    <t>Every design item is assigned a unique ID. The ID also includes the type of the design item (e.g. RQ 2 for a requirement). Each design item is also versioned.</t>
  </si>
  <si>
    <t>A set of rules can be applied per configuration to ensure that any design item is valid/consistent. These rules can check for e.g. valid content, expected traces, reviewed and much more.</t>
  </si>
  <si>
    <t>Max Score</t>
  </si>
  <si>
    <t>Integrations</t>
  </si>
  <si>
    <t xml:space="preserve">Ability to integrate with external Document Mangement Systems </t>
  </si>
  <si>
    <t>Ability to integrate with external generic tools</t>
  </si>
  <si>
    <t>Ability to integrate with external Issue Management Systems</t>
  </si>
  <si>
    <t>Aligned Elements provides ready to go integrations for the following Issue management systems (please let us know if you need integration with any other system) : 
- Jira
- Trac
- Azure DevOps (TFS)
- Gemini
- GitLab
- GitHub
- Redmine
- Perforce (Helix Core)</t>
  </si>
  <si>
    <t>Aligned Elements provides a generic file based interface to document management systems</t>
  </si>
  <si>
    <t>Aligned Elements can integrate with e.g. the UML tool Enterprise Architect. We continuously add new integrations.</t>
  </si>
  <si>
    <t>Aligned Elements is a "Configurable Software" according to GAMP 5 Software category 4. This also includes any integrations with external systems (issue managagers, document management systems, UML tools).
 Your software validation can either be done by your people or our professional services group. We also offer a validation template package including a pre-filled 21 CFR Part 11 Assement for no additional cost.</t>
  </si>
  <si>
    <t>Product</t>
  </si>
  <si>
    <t>Vendor</t>
  </si>
  <si>
    <t>Contact</t>
  </si>
  <si>
    <t>Aligned AG</t>
  </si>
  <si>
    <t>sales@aligned.ch</t>
  </si>
  <si>
    <t>Support</t>
  </si>
  <si>
    <t>Configuration changes are included in the support offer</t>
  </si>
  <si>
    <t>Onging configuration changes are included in the support offer. Major configuration tasks such as the initial configuration, need to be handled separately.</t>
  </si>
  <si>
    <t>All Requirements need to be uniquely identifiable</t>
  </si>
  <si>
    <t>Traceability between all artefacts is supported</t>
  </si>
  <si>
    <t>The system supports to import Microsoft Word and Excel formats</t>
  </si>
  <si>
    <r>
      <t xml:space="preserve">Built in support to </t>
    </r>
    <r>
      <rPr>
        <sz val="8"/>
        <color theme="1"/>
        <rFont val="Calibri"/>
        <family val="2"/>
        <scheme val="minor"/>
      </rPr>
      <t> </t>
    </r>
    <r>
      <rPr>
        <sz val="11"/>
        <color theme="1"/>
        <rFont val="Calibri"/>
        <family val="2"/>
        <scheme val="minor"/>
      </rPr>
      <t>export as Microsoft Word, Excel, and PDF formats</t>
    </r>
  </si>
  <si>
    <t>Round-trip export-import capabilities for easy collaboration</t>
  </si>
  <si>
    <t>Built-in graphical reporting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</si>
</sst>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11"/>
      <color theme="1"/>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8"/>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style="thin">
        <color rgb="FF7F7F7F"/>
      </right>
      <top/>
      <bottom style="thin">
        <color rgb="FF7F7F7F"/>
      </bottom>
      <diagonal/>
    </border>
    <border>
      <left/>
      <right/>
      <top style="thin">
        <color rgb="FF7F7F7F"/>
      </top>
      <bottom/>
      <diagonal/>
    </border>
    <border>
      <left style="medium">
        <color auto="1"/>
      </left>
      <right/>
      <top style="medium">
        <color auto="1"/>
      </top>
      <bottom/>
      <diagonal/>
    </border>
    <border>
      <left style="thin">
        <color indexed="64"/>
      </left>
      <right style="thin">
        <color indexed="64"/>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medium">
        <color auto="1"/>
      </right>
      <top/>
      <bottom style="thin">
        <color indexed="64"/>
      </bottom>
      <diagonal/>
    </border>
    <border>
      <left style="thin">
        <color indexed="64"/>
      </left>
      <right style="medium">
        <color auto="1"/>
      </right>
      <top style="medium">
        <color auto="1"/>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indexed="64"/>
      </right>
      <top style="thin">
        <color indexed="64"/>
      </top>
      <bottom style="medium">
        <color auto="1"/>
      </bottom>
      <diagonal/>
    </border>
  </borders>
  <cellStyleXfs count="7">
    <xf numFmtId="0" fontId="0" fillId="0" borderId="0"/>
    <xf numFmtId="0" fontId="5" fillId="3" borderId="0" applyNumberFormat="0" applyBorder="0" applyAlignment="0" applyProtection="0"/>
    <xf numFmtId="0" fontId="6" fillId="4" borderId="2" applyNumberFormat="0" applyAlignment="0" applyProtection="0"/>
    <xf numFmtId="0" fontId="7" fillId="5" borderId="3" applyNumberFormat="0" applyAlignment="0" applyProtection="0"/>
    <xf numFmtId="0" fontId="8" fillId="5" borderId="2" applyNumberFormat="0" applyAlignment="0" applyProtection="0"/>
    <xf numFmtId="0" fontId="4" fillId="6" borderId="4" applyNumberFormat="0" applyFont="0" applyAlignment="0" applyProtection="0"/>
    <xf numFmtId="0" fontId="11" fillId="0" borderId="0" applyNumberFormat="0" applyFill="0" applyBorder="0" applyAlignment="0" applyProtection="0"/>
  </cellStyleXfs>
  <cellXfs count="84">
    <xf numFmtId="0" fontId="0" fillId="0" borderId="0" xfId="0"/>
    <xf numFmtId="0" fontId="1" fillId="2" borderId="1" xfId="0" applyFont="1" applyFill="1" applyBorder="1"/>
    <xf numFmtId="0" fontId="1" fillId="2"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left"/>
    </xf>
    <xf numFmtId="0" fontId="0" fillId="0" borderId="1" xfId="0" applyBorder="1" applyAlignment="1">
      <alignment horizontal="center"/>
    </xf>
    <xf numFmtId="0" fontId="8" fillId="5" borderId="2" xfId="4"/>
    <xf numFmtId="0" fontId="0" fillId="0" borderId="0" xfId="0" applyBorder="1"/>
    <xf numFmtId="0" fontId="0" fillId="0" borderId="8" xfId="0" applyBorder="1"/>
    <xf numFmtId="0" fontId="0" fillId="0" borderId="9" xfId="0" applyBorder="1"/>
    <xf numFmtId="0" fontId="0" fillId="0" borderId="0" xfId="0" applyAlignment="1"/>
    <xf numFmtId="0" fontId="1" fillId="2" borderId="1" xfId="0" applyFont="1" applyFill="1" applyBorder="1" applyAlignment="1"/>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1" fillId="2" borderId="12" xfId="0" applyFont="1" applyFill="1" applyBorder="1" applyAlignment="1">
      <alignment horizontal="left" vertical="center" wrapText="1"/>
    </xf>
    <xf numFmtId="9" fontId="0" fillId="0" borderId="1" xfId="0" applyNumberFormat="1" applyBorder="1"/>
    <xf numFmtId="0" fontId="8" fillId="0" borderId="0" xfId="4" applyFill="1" applyBorder="1"/>
    <xf numFmtId="0" fontId="8" fillId="5" borderId="2" xfId="4" applyBorder="1"/>
    <xf numFmtId="0" fontId="0" fillId="0" borderId="13" xfId="0" applyBorder="1"/>
    <xf numFmtId="0" fontId="0" fillId="0" borderId="14" xfId="0" applyBorder="1"/>
    <xf numFmtId="0" fontId="1" fillId="2" borderId="12" xfId="0" applyFont="1" applyFill="1" applyBorder="1" applyAlignment="1">
      <alignment horizontal="left" vertical="center" wrapText="1"/>
    </xf>
    <xf numFmtId="49" fontId="1" fillId="2" borderId="1" xfId="0" applyNumberFormat="1"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49" fontId="0" fillId="0" borderId="1" xfId="0" applyNumberFormat="1" applyBorder="1" applyAlignment="1">
      <alignment vertical="top" wrapText="1"/>
    </xf>
    <xf numFmtId="49" fontId="1" fillId="2" borderId="10" xfId="0" applyNumberFormat="1" applyFont="1" applyFill="1" applyBorder="1" applyAlignment="1">
      <alignment horizontal="left" vertical="top" wrapText="1"/>
    </xf>
    <xf numFmtId="49" fontId="0" fillId="0" borderId="0" xfId="0" applyNumberFormat="1" applyAlignment="1">
      <alignment vertical="top" wrapText="1"/>
    </xf>
    <xf numFmtId="0" fontId="0" fillId="0" borderId="0" xfId="0" applyAlignment="1">
      <alignment vertical="top"/>
    </xf>
    <xf numFmtId="0" fontId="1" fillId="2" borderId="1" xfId="0" applyFont="1" applyFill="1" applyBorder="1" applyAlignment="1">
      <alignment vertical="top"/>
    </xf>
    <xf numFmtId="0" fontId="2" fillId="0" borderId="1" xfId="0" applyFont="1" applyBorder="1" applyAlignment="1">
      <alignment vertical="top" wrapText="1"/>
    </xf>
    <xf numFmtId="0" fontId="0" fillId="0" borderId="1" xfId="0" applyBorder="1" applyAlignment="1">
      <alignment horizontal="left" vertical="top"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5" xfId="0" applyBorder="1"/>
    <xf numFmtId="0" fontId="1" fillId="0" borderId="27" xfId="0" applyFont="1" applyBorder="1"/>
    <xf numFmtId="9" fontId="1" fillId="0" borderId="27" xfId="0" applyNumberFormat="1" applyFont="1" applyBorder="1"/>
    <xf numFmtId="0" fontId="1" fillId="0" borderId="28" xfId="0" applyFont="1" applyBorder="1"/>
    <xf numFmtId="0" fontId="8" fillId="0" borderId="0" xfId="4" applyFill="1" applyBorder="1" applyAlignment="1">
      <alignment horizontal="left"/>
    </xf>
    <xf numFmtId="0" fontId="8" fillId="0" borderId="0" xfId="4" applyFill="1" applyBorder="1" applyAlignment="1"/>
    <xf numFmtId="9" fontId="0" fillId="0" borderId="10" xfId="0" applyNumberFormat="1" applyBorder="1"/>
    <xf numFmtId="9" fontId="1" fillId="0" borderId="36" xfId="0" applyNumberFormat="1" applyFont="1" applyBorder="1"/>
    <xf numFmtId="0" fontId="1" fillId="7" borderId="20" xfId="0" applyFont="1" applyFill="1" applyBorder="1"/>
    <xf numFmtId="0" fontId="1" fillId="7" borderId="30" xfId="0" applyFont="1" applyFill="1" applyBorder="1" applyAlignment="1">
      <alignment horizontal="center"/>
    </xf>
    <xf numFmtId="0" fontId="0" fillId="7" borderId="24" xfId="0" applyFont="1" applyFill="1" applyBorder="1"/>
    <xf numFmtId="0" fontId="0" fillId="7" borderId="25" xfId="0" applyFill="1" applyBorder="1"/>
    <xf numFmtId="0" fontId="1" fillId="7" borderId="26" xfId="0" applyFont="1" applyFill="1" applyBorder="1"/>
    <xf numFmtId="0" fontId="1" fillId="7" borderId="28" xfId="0" applyFont="1" applyFill="1" applyBorder="1"/>
    <xf numFmtId="0" fontId="0" fillId="0" borderId="0" xfId="0" applyAlignment="1">
      <alignment vertical="center"/>
    </xf>
    <xf numFmtId="0" fontId="1" fillId="10" borderId="5" xfId="1" applyFont="1" applyFill="1" applyBorder="1" applyAlignment="1">
      <alignment horizontal="center"/>
    </xf>
    <xf numFmtId="0" fontId="1" fillId="10" borderId="7" xfId="1" applyFont="1" applyFill="1" applyBorder="1" applyAlignment="1">
      <alignment horizontal="center"/>
    </xf>
    <xf numFmtId="0" fontId="1" fillId="8" borderId="6" xfId="5" applyFont="1" applyFill="1" applyBorder="1" applyAlignment="1">
      <alignment horizontal="center"/>
    </xf>
    <xf numFmtId="0" fontId="1" fillId="8" borderId="7" xfId="5" applyFont="1" applyFill="1" applyBorder="1" applyAlignment="1">
      <alignment horizontal="center"/>
    </xf>
    <xf numFmtId="0" fontId="1" fillId="9" borderId="6" xfId="3" applyFont="1" applyFill="1" applyBorder="1" applyAlignment="1">
      <alignment horizontal="center"/>
    </xf>
    <xf numFmtId="0" fontId="1" fillId="9" borderId="29" xfId="3" applyFont="1" applyFill="1" applyBorder="1" applyAlignment="1">
      <alignment horizontal="center"/>
    </xf>
    <xf numFmtId="0" fontId="1" fillId="10" borderId="22" xfId="1" applyFont="1" applyFill="1" applyBorder="1" applyAlignment="1">
      <alignment horizontal="center"/>
    </xf>
    <xf numFmtId="0" fontId="1" fillId="10" borderId="21" xfId="1" applyFont="1" applyFill="1" applyBorder="1" applyAlignment="1">
      <alignment horizontal="center"/>
    </xf>
    <xf numFmtId="0" fontId="1" fillId="8" borderId="21" xfId="5" applyFont="1" applyFill="1" applyBorder="1" applyAlignment="1">
      <alignment horizontal="center"/>
    </xf>
    <xf numFmtId="0" fontId="1" fillId="9" borderId="21" xfId="3" applyFont="1" applyFill="1" applyBorder="1" applyAlignment="1">
      <alignment horizontal="center"/>
    </xf>
    <xf numFmtId="0" fontId="1" fillId="9" borderId="30" xfId="3" applyFont="1" applyFill="1" applyBorder="1" applyAlignment="1">
      <alignment horizontal="center"/>
    </xf>
    <xf numFmtId="0" fontId="10" fillId="7" borderId="33" xfId="0" applyFont="1" applyFill="1" applyBorder="1"/>
    <xf numFmtId="0" fontId="10" fillId="7" borderId="23" xfId="0" applyFont="1" applyFill="1" applyBorder="1"/>
    <xf numFmtId="0" fontId="12" fillId="7" borderId="34" xfId="0" applyFont="1" applyFill="1" applyBorder="1" applyAlignment="1">
      <alignment horizontal="left" indent="1"/>
    </xf>
    <xf numFmtId="0" fontId="12" fillId="7" borderId="35" xfId="0" applyFont="1" applyFill="1" applyBorder="1" applyAlignment="1">
      <alignment horizontal="left" indent="1"/>
    </xf>
    <xf numFmtId="0" fontId="12" fillId="7" borderId="31" xfId="0" applyFont="1" applyFill="1" applyBorder="1" applyAlignment="1">
      <alignment horizontal="left" indent="1"/>
    </xf>
    <xf numFmtId="0" fontId="12" fillId="7" borderId="32" xfId="0" applyFont="1" applyFill="1" applyBorder="1" applyAlignment="1">
      <alignment horizontal="left" indent="1"/>
    </xf>
    <xf numFmtId="0" fontId="0" fillId="0" borderId="10" xfId="0" applyBorder="1" applyAlignment="1">
      <alignment horizontal="center"/>
    </xf>
    <xf numFmtId="0" fontId="0" fillId="0" borderId="1" xfId="0" applyBorder="1" applyAlignment="1">
      <alignment horizontal="center"/>
    </xf>
    <xf numFmtId="0" fontId="11" fillId="0" borderId="10" xfId="6" applyBorder="1" applyAlignment="1">
      <alignment horizontal="center"/>
    </xf>
    <xf numFmtId="0" fontId="0" fillId="0" borderId="25" xfId="0" applyBorder="1" applyAlignment="1">
      <alignment horizontal="center"/>
    </xf>
    <xf numFmtId="0" fontId="1" fillId="10" borderId="2" xfId="2" applyFont="1" applyFill="1" applyAlignment="1">
      <alignment horizontal="center" vertical="center"/>
    </xf>
    <xf numFmtId="0" fontId="1" fillId="8" borderId="4" xfId="5" applyFont="1" applyFill="1" applyAlignment="1">
      <alignment horizontal="center" vertical="center"/>
    </xf>
    <xf numFmtId="0" fontId="7" fillId="9" borderId="3" xfId="3" applyFill="1" applyAlignment="1">
      <alignment horizontal="center"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left" vertical="center" wrapText="1"/>
    </xf>
  </cellXfs>
  <cellStyles count="7">
    <cellStyle name="Calculation" xfId="4" builtinId="22"/>
    <cellStyle name="Hyperlink" xfId="6" builtinId="8"/>
    <cellStyle name="Input" xfId="2" builtinId="20"/>
    <cellStyle name="Neutral" xfId="1" builtinId="28"/>
    <cellStyle name="Normal" xfId="0" builtinId="0"/>
    <cellStyle name="Note" xfId="5" builtinId="10"/>
    <cellStyle name="Output" xfId="3"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47626</xdr:colOff>
      <xdr:row>4</xdr:row>
      <xdr:rowOff>9526</xdr:rowOff>
    </xdr:from>
    <xdr:ext cx="1743074" cy="1362074"/>
    <xdr:sp macro="" textlink="">
      <xdr:nvSpPr>
        <xdr:cNvPr id="2" name="TextBox 1">
          <a:extLst>
            <a:ext uri="{FF2B5EF4-FFF2-40B4-BE49-F238E27FC236}">
              <a16:creationId xmlns:a16="http://schemas.microsoft.com/office/drawing/2014/main" id="{B51A16F6-BD36-4CF0-8B49-0F3EBFB7DE0F}"/>
            </a:ext>
          </a:extLst>
        </xdr:cNvPr>
        <xdr:cNvSpPr txBox="1"/>
      </xdr:nvSpPr>
      <xdr:spPr>
        <a:xfrm>
          <a:off x="6762751" y="771526"/>
          <a:ext cx="1743074" cy="136207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noAutofit/>
        </a:bodyPr>
        <a:lstStyle/>
        <a:p>
          <a:r>
            <a:rPr lang="en-GB" sz="1100" b="1"/>
            <a:t>*Weight</a:t>
          </a:r>
          <a:r>
            <a:rPr lang="en-GB" sz="1100"/>
            <a:t> represents</a:t>
          </a:r>
          <a:r>
            <a:rPr lang="en-GB" sz="1100" baseline="0"/>
            <a:t> a way to handle importance. Instead of just specifying a priority you assign a weight. The higher the more important.</a:t>
          </a:r>
          <a:endParaRPr lang="en-GB" sz="1100"/>
        </a:p>
      </xdr:txBody>
    </xdr:sp>
    <xdr:clientData/>
  </xdr:oneCellAnchor>
  <xdr:oneCellAnchor>
    <xdr:from>
      <xdr:col>1</xdr:col>
      <xdr:colOff>1</xdr:colOff>
      <xdr:row>4</xdr:row>
      <xdr:rowOff>9525</xdr:rowOff>
    </xdr:from>
    <xdr:ext cx="5505450" cy="1352550"/>
    <xdr:sp macro="" textlink="">
      <xdr:nvSpPr>
        <xdr:cNvPr id="3" name="TextBox 2">
          <a:extLst>
            <a:ext uri="{FF2B5EF4-FFF2-40B4-BE49-F238E27FC236}">
              <a16:creationId xmlns:a16="http://schemas.microsoft.com/office/drawing/2014/main" id="{75449A4C-3E94-4186-85DF-F9DC138C5F8C}"/>
            </a:ext>
          </a:extLst>
        </xdr:cNvPr>
        <xdr:cNvSpPr txBox="1"/>
      </xdr:nvSpPr>
      <xdr:spPr>
        <a:xfrm>
          <a:off x="609601" y="800100"/>
          <a:ext cx="5505450" cy="135255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noAutofit/>
        </a:bodyPr>
        <a:lstStyle/>
        <a:p>
          <a:r>
            <a:rPr lang="en-GB" sz="1100" b="1"/>
            <a:t>Instructions</a:t>
          </a:r>
          <a:r>
            <a:rPr lang="en-GB" sz="1100"/>
            <a:t>:			</a:t>
          </a:r>
        </a:p>
        <a:p>
          <a:r>
            <a:rPr lang="en-GB" sz="1100"/>
            <a:t>1. Add or remove requirements according to the need of your organisation			</a:t>
          </a:r>
        </a:p>
        <a:p>
          <a:r>
            <a:rPr lang="en-GB" sz="1100"/>
            <a:t>2. Adapt the Weight* according to the needs within your company			</a:t>
          </a:r>
        </a:p>
        <a:p>
          <a:r>
            <a:rPr lang="en-GB" sz="1100"/>
            <a:t>3. Fill out the score for all tools participating in the evaluation			</a:t>
          </a:r>
        </a:p>
        <a:p>
          <a:endParaRPr lang="en-GB" sz="1100"/>
        </a:p>
      </xdr:txBody>
    </xdr:sp>
    <xdr:clientData/>
  </xdr:oneCellAnchor>
  <xdr:oneCellAnchor>
    <xdr:from>
      <xdr:col>0</xdr:col>
      <xdr:colOff>647699</xdr:colOff>
      <xdr:row>0</xdr:row>
      <xdr:rowOff>190500</xdr:rowOff>
    </xdr:from>
    <xdr:ext cx="7858126" cy="515013"/>
    <xdr:sp macro="" textlink="">
      <xdr:nvSpPr>
        <xdr:cNvPr id="5" name="TextBox 4">
          <a:extLst>
            <a:ext uri="{FF2B5EF4-FFF2-40B4-BE49-F238E27FC236}">
              <a16:creationId xmlns:a16="http://schemas.microsoft.com/office/drawing/2014/main" id="{C9A81D51-1777-4AF4-BCBD-039614A8B3A7}"/>
            </a:ext>
          </a:extLst>
        </xdr:cNvPr>
        <xdr:cNvSpPr txBox="1"/>
      </xdr:nvSpPr>
      <xdr:spPr>
        <a:xfrm>
          <a:off x="647699" y="190500"/>
          <a:ext cx="7858126" cy="515013"/>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r>
            <a:rPr lang="en-GB" sz="1600" b="1"/>
            <a:t>Request For Proposal, RFP</a:t>
          </a:r>
        </a:p>
        <a:p>
          <a:r>
            <a:rPr lang="en-GB" sz="1100"/>
            <a:t>ALM-tools for Medical Device Development</a:t>
          </a:r>
        </a:p>
      </xdr:txBody>
    </xdr:sp>
    <xdr:clientData/>
  </xdr:oneCellAnchor>
  <xdr:oneCellAnchor>
    <xdr:from>
      <xdr:col>8</xdr:col>
      <xdr:colOff>523875</xdr:colOff>
      <xdr:row>20</xdr:row>
      <xdr:rowOff>0</xdr:rowOff>
    </xdr:from>
    <xdr:ext cx="1253998" cy="264560"/>
    <xdr:sp macro="" textlink="">
      <xdr:nvSpPr>
        <xdr:cNvPr id="6" name="TextBox 5">
          <a:extLst>
            <a:ext uri="{FF2B5EF4-FFF2-40B4-BE49-F238E27FC236}">
              <a16:creationId xmlns:a16="http://schemas.microsoft.com/office/drawing/2014/main" id="{162CDF53-9E14-481D-8224-4C3E5AB67DFD}"/>
            </a:ext>
          </a:extLst>
        </xdr:cNvPr>
        <xdr:cNvSpPr txBox="1"/>
      </xdr:nvSpPr>
      <xdr:spPr>
        <a:xfrm>
          <a:off x="7239000" y="3771900"/>
          <a:ext cx="1253998" cy="26456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lang="en-GB" sz="1100" baseline="0"/>
            <a:t>©Aligned AG 2020</a:t>
          </a:r>
          <a:endParaRPr lang="en-GB" sz="1100"/>
        </a:p>
      </xdr:txBody>
    </xdr:sp>
    <xdr:clientData/>
  </xdr:oneCellAnchor>
  <xdr:twoCellAnchor>
    <xdr:from>
      <xdr:col>8</xdr:col>
      <xdr:colOff>571500</xdr:colOff>
      <xdr:row>1</xdr:row>
      <xdr:rowOff>38100</xdr:rowOff>
    </xdr:from>
    <xdr:to>
      <xdr:col>8</xdr:col>
      <xdr:colOff>1704976</xdr:colOff>
      <xdr:row>3</xdr:row>
      <xdr:rowOff>85725</xdr:rowOff>
    </xdr:to>
    <xdr:sp macro="" textlink="">
      <xdr:nvSpPr>
        <xdr:cNvPr id="9" name="Rectangle 8">
          <a:extLst>
            <a:ext uri="{FF2B5EF4-FFF2-40B4-BE49-F238E27FC236}">
              <a16:creationId xmlns:a16="http://schemas.microsoft.com/office/drawing/2014/main" id="{DCDFEE7A-2707-4A78-954D-395371C57733}"/>
            </a:ext>
          </a:extLst>
        </xdr:cNvPr>
        <xdr:cNvSpPr/>
      </xdr:nvSpPr>
      <xdr:spPr>
        <a:xfrm>
          <a:off x="7286625" y="257175"/>
          <a:ext cx="1133476" cy="4095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666750</xdr:colOff>
      <xdr:row>1</xdr:row>
      <xdr:rowOff>66675</xdr:rowOff>
    </xdr:from>
    <xdr:to>
      <xdr:col>8</xdr:col>
      <xdr:colOff>1581152</xdr:colOff>
      <xdr:row>3</xdr:row>
      <xdr:rowOff>56960</xdr:rowOff>
    </xdr:to>
    <xdr:pic>
      <xdr:nvPicPr>
        <xdr:cNvPr id="8" name="Picture 7">
          <a:extLst>
            <a:ext uri="{FF2B5EF4-FFF2-40B4-BE49-F238E27FC236}">
              <a16:creationId xmlns:a16="http://schemas.microsoft.com/office/drawing/2014/main" id="{8BE3882D-F5CF-4E40-8019-0B064712DD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285750"/>
          <a:ext cx="914402" cy="371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1</xdr:col>
      <xdr:colOff>133352</xdr:colOff>
      <xdr:row>0</xdr:row>
      <xdr:rowOff>371285</xdr:rowOff>
    </xdr:to>
    <xdr:pic>
      <xdr:nvPicPr>
        <xdr:cNvPr id="2" name="Picture 1">
          <a:extLst>
            <a:ext uri="{FF2B5EF4-FFF2-40B4-BE49-F238E27FC236}">
              <a16:creationId xmlns:a16="http://schemas.microsoft.com/office/drawing/2014/main" id="{8710E0BE-5226-423F-AB76-6C287E9E1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9050"/>
          <a:ext cx="914402" cy="3522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es@aligned.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80EDB-0A4B-4C1F-8B1F-7C87EEF3DFCD}">
  <dimension ref="B1:P19"/>
  <sheetViews>
    <sheetView workbookViewId="0">
      <selection activeCell="AC13" sqref="AC13"/>
    </sheetView>
  </sheetViews>
  <sheetFormatPr defaultRowHeight="15" x14ac:dyDescent="0.25"/>
  <cols>
    <col min="2" max="2" width="11.7109375" customWidth="1"/>
    <col min="3" max="3" width="9.5703125" customWidth="1"/>
    <col min="4" max="4" width="7.42578125" customWidth="1"/>
    <col min="5" max="5" width="19.85546875" customWidth="1"/>
    <col min="6" max="6" width="7.7109375" customWidth="1"/>
    <col min="7" max="7" width="19.5703125" customWidth="1"/>
    <col min="8" max="8" width="8.85546875" customWidth="1"/>
    <col min="9" max="9" width="25" customWidth="1"/>
    <col min="11" max="16" width="0" hidden="1" customWidth="1"/>
  </cols>
  <sheetData>
    <row r="1" spans="2:16" ht="17.25" customHeight="1" x14ac:dyDescent="0.25"/>
    <row r="2" spans="2:16" x14ac:dyDescent="0.25">
      <c r="B2" s="47"/>
      <c r="C2" s="47"/>
      <c r="D2" s="47"/>
      <c r="E2" s="47"/>
      <c r="F2" s="46"/>
      <c r="G2" s="22"/>
      <c r="H2" s="22"/>
      <c r="K2" s="23" t="s">
        <v>54</v>
      </c>
      <c r="L2" s="23"/>
      <c r="N2" s="23" t="s">
        <v>55</v>
      </c>
      <c r="P2" s="9" t="s">
        <v>60</v>
      </c>
    </row>
    <row r="3" spans="2:16" x14ac:dyDescent="0.25">
      <c r="B3" s="10"/>
      <c r="C3" s="10"/>
      <c r="D3" s="10"/>
      <c r="E3" s="10"/>
      <c r="F3" s="10"/>
      <c r="G3" s="10"/>
      <c r="H3" s="10"/>
      <c r="K3" s="37" t="s">
        <v>3</v>
      </c>
      <c r="L3" s="38" t="s">
        <v>56</v>
      </c>
      <c r="N3" s="24">
        <v>1</v>
      </c>
      <c r="P3" s="11" t="s">
        <v>61</v>
      </c>
    </row>
    <row r="4" spans="2:16" x14ac:dyDescent="0.25">
      <c r="B4" s="10"/>
      <c r="C4" s="10"/>
      <c r="D4" s="10"/>
      <c r="E4" s="10"/>
      <c r="F4" s="10"/>
      <c r="G4" s="10"/>
      <c r="H4" s="10"/>
      <c r="K4" s="39" t="s">
        <v>9</v>
      </c>
      <c r="L4" s="40" t="s">
        <v>57</v>
      </c>
      <c r="N4" s="24">
        <v>3</v>
      </c>
      <c r="P4" s="12" t="s">
        <v>62</v>
      </c>
    </row>
    <row r="5" spans="2:16" x14ac:dyDescent="0.25">
      <c r="B5" s="10"/>
      <c r="C5" s="10"/>
      <c r="D5" s="10"/>
      <c r="E5" s="10"/>
      <c r="F5" s="10"/>
      <c r="G5" s="10"/>
      <c r="H5" s="10"/>
      <c r="K5" s="41"/>
      <c r="L5" s="41"/>
      <c r="N5" s="25">
        <v>5</v>
      </c>
    </row>
    <row r="6" spans="2:16" x14ac:dyDescent="0.25">
      <c r="B6" s="10"/>
      <c r="C6" s="10"/>
      <c r="D6" s="10"/>
      <c r="E6" s="10"/>
      <c r="F6" s="10"/>
    </row>
    <row r="12" spans="2:16" ht="15.75" thickBot="1" x14ac:dyDescent="0.3"/>
    <row r="13" spans="2:16" ht="18.75" x14ac:dyDescent="0.3">
      <c r="B13" s="68" t="s">
        <v>127</v>
      </c>
      <c r="C13" s="69"/>
      <c r="D13" s="63" t="str">
        <f>D16</f>
        <v>Aligned Elements</v>
      </c>
      <c r="E13" s="64"/>
      <c r="F13" s="65" t="str">
        <f>F16</f>
        <v>Tool 2</v>
      </c>
      <c r="G13" s="65"/>
      <c r="H13" s="66" t="str">
        <f>H16</f>
        <v>Tool 3</v>
      </c>
      <c r="I13" s="67"/>
    </row>
    <row r="14" spans="2:16" ht="15.75" x14ac:dyDescent="0.25">
      <c r="B14" s="70" t="s">
        <v>128</v>
      </c>
      <c r="C14" s="71"/>
      <c r="D14" s="74" t="s">
        <v>130</v>
      </c>
      <c r="E14" s="75"/>
      <c r="F14" s="75"/>
      <c r="G14" s="75"/>
      <c r="H14" s="75"/>
      <c r="I14" s="77"/>
    </row>
    <row r="15" spans="2:16" ht="16.5" thickBot="1" x14ac:dyDescent="0.3">
      <c r="B15" s="72" t="s">
        <v>129</v>
      </c>
      <c r="C15" s="73"/>
      <c r="D15" s="76" t="s">
        <v>131</v>
      </c>
      <c r="E15" s="75"/>
      <c r="F15" s="75"/>
      <c r="G15" s="75"/>
      <c r="H15" s="75"/>
      <c r="I15" s="77"/>
    </row>
    <row r="16" spans="2:16" x14ac:dyDescent="0.25">
      <c r="B16" s="50" t="s">
        <v>58</v>
      </c>
      <c r="C16" s="51" t="s">
        <v>118</v>
      </c>
      <c r="D16" s="57" t="str">
        <f>Requirements!F1</f>
        <v>Aligned Elements</v>
      </c>
      <c r="E16" s="58"/>
      <c r="F16" s="59" t="str">
        <f>Requirements!J1</f>
        <v>Tool 2</v>
      </c>
      <c r="G16" s="60"/>
      <c r="H16" s="61" t="str">
        <f>Requirements!N1</f>
        <v>Tool 3</v>
      </c>
      <c r="I16" s="62"/>
    </row>
    <row r="17" spans="2:9" x14ac:dyDescent="0.25">
      <c r="B17" s="52" t="str">
        <f>L3</f>
        <v>Technical</v>
      </c>
      <c r="C17" s="53">
        <f>SUM(Requirements!D5:D72)</f>
        <v>132</v>
      </c>
      <c r="D17" s="48">
        <f>E17/C17</f>
        <v>1</v>
      </c>
      <c r="E17" s="6">
        <f>SUM(Requirements!G5:G72)</f>
        <v>132</v>
      </c>
      <c r="F17" s="21">
        <f>G17/C17</f>
        <v>0</v>
      </c>
      <c r="G17" s="6">
        <f>SUM(Requirements!K5:K72)</f>
        <v>0</v>
      </c>
      <c r="H17" s="21">
        <f>I17/C17</f>
        <v>0</v>
      </c>
      <c r="I17" s="42">
        <f>SUM(Requirements!O5:O72)</f>
        <v>0</v>
      </c>
    </row>
    <row r="18" spans="2:9" x14ac:dyDescent="0.25">
      <c r="B18" s="52" t="str">
        <f>L4</f>
        <v>Strategic</v>
      </c>
      <c r="C18" s="53">
        <f>SUM(Requirements!E5:E72)</f>
        <v>43</v>
      </c>
      <c r="D18" s="48">
        <f>E18/C18</f>
        <v>1</v>
      </c>
      <c r="E18" s="6">
        <f>SUM(Requirements!H5:H72)</f>
        <v>43</v>
      </c>
      <c r="F18" s="21">
        <f t="shared" ref="F18:F19" si="0">G18/C18</f>
        <v>0</v>
      </c>
      <c r="G18" s="6">
        <f>SUM(Requirements!L5:L72)</f>
        <v>0</v>
      </c>
      <c r="H18" s="21">
        <f t="shared" ref="H18:H19" si="1">I18/C18</f>
        <v>0</v>
      </c>
      <c r="I18" s="42">
        <f>SUM(Requirements!P5:P72)</f>
        <v>0</v>
      </c>
    </row>
    <row r="19" spans="2:9" ht="15.75" thickBot="1" x14ac:dyDescent="0.3">
      <c r="B19" s="54" t="s">
        <v>59</v>
      </c>
      <c r="C19" s="55">
        <f>SUM(C17:C18)</f>
        <v>175</v>
      </c>
      <c r="D19" s="49">
        <f>E19/C19</f>
        <v>1</v>
      </c>
      <c r="E19" s="43">
        <f>SUM(E17:E18)</f>
        <v>175</v>
      </c>
      <c r="F19" s="44">
        <f t="shared" si="0"/>
        <v>0</v>
      </c>
      <c r="G19" s="43">
        <f t="shared" ref="G19:I19" si="2">SUM(G17:G18)</f>
        <v>0</v>
      </c>
      <c r="H19" s="44">
        <f t="shared" si="1"/>
        <v>0</v>
      </c>
      <c r="I19" s="45">
        <f t="shared" si="2"/>
        <v>0</v>
      </c>
    </row>
  </sheetData>
  <mergeCells count="15">
    <mergeCell ref="B13:C13"/>
    <mergeCell ref="B14:C14"/>
    <mergeCell ref="B15:C15"/>
    <mergeCell ref="D14:E14"/>
    <mergeCell ref="D15:E15"/>
    <mergeCell ref="D16:E16"/>
    <mergeCell ref="F16:G16"/>
    <mergeCell ref="H16:I16"/>
    <mergeCell ref="D13:E13"/>
    <mergeCell ref="F13:G13"/>
    <mergeCell ref="H13:I13"/>
    <mergeCell ref="F14:G14"/>
    <mergeCell ref="F15:G15"/>
    <mergeCell ref="H14:I14"/>
    <mergeCell ref="H15:I15"/>
  </mergeCells>
  <phoneticPr fontId="9" type="noConversion"/>
  <hyperlinks>
    <hyperlink ref="D15" r:id="rId1" xr:uid="{820473DC-61A9-4CA1-8EDE-17B334E85A73}"/>
  </hyperlinks>
  <pageMargins left="0.7" right="0.7" top="0.75" bottom="0.75" header="0.3" footer="0.3"/>
  <pageSetup paperSize="9" orientation="portrait" r:id="rId2"/>
  <ignoredErrors>
    <ignoredError sqref="F19 D19 H1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EB8E-A6F4-413A-95CB-D2DD89815B4C}">
  <dimension ref="A1:Q72"/>
  <sheetViews>
    <sheetView tabSelected="1" topLeftCell="A58" workbookViewId="0">
      <selection activeCell="B1" sqref="B1"/>
    </sheetView>
  </sheetViews>
  <sheetFormatPr defaultRowHeight="15" x14ac:dyDescent="0.25"/>
  <cols>
    <col min="1" max="1" width="12.42578125" customWidth="1"/>
    <col min="2" max="2" width="51.28515625" style="33" bestFit="1" customWidth="1"/>
    <col min="3" max="3" width="7.28515625" style="18" customWidth="1"/>
    <col min="4" max="5" width="3.7109375" style="13" hidden="1" customWidth="1"/>
    <col min="6" max="6" width="4.42578125" style="18" bestFit="1" customWidth="1"/>
    <col min="7" max="8" width="3.7109375" style="13" hidden="1" customWidth="1"/>
    <col min="9" max="9" width="62.42578125" style="32" customWidth="1"/>
    <col min="10" max="10" width="4.5703125" customWidth="1"/>
    <col min="11" max="12" width="3.7109375" style="13" hidden="1" customWidth="1"/>
    <col min="13" max="13" width="59" style="13" customWidth="1"/>
    <col min="14" max="14" width="4.140625" customWidth="1"/>
    <col min="15" max="16" width="3.7109375" style="13" hidden="1" customWidth="1"/>
    <col min="17" max="17" width="54.7109375" style="13" customWidth="1"/>
  </cols>
  <sheetData>
    <row r="1" spans="1:17" s="56" customFormat="1" ht="29.25" customHeight="1" x14ac:dyDescent="0.25">
      <c r="C1" s="18"/>
      <c r="D1" s="18"/>
      <c r="E1" s="18"/>
      <c r="F1" s="78" t="s">
        <v>50</v>
      </c>
      <c r="G1" s="78"/>
      <c r="H1" s="78"/>
      <c r="I1" s="78"/>
      <c r="J1" s="79" t="s">
        <v>51</v>
      </c>
      <c r="K1" s="79"/>
      <c r="L1" s="79"/>
      <c r="M1" s="79"/>
      <c r="N1" s="80" t="s">
        <v>52</v>
      </c>
      <c r="O1" s="80"/>
      <c r="P1" s="80"/>
      <c r="Q1" s="80"/>
    </row>
    <row r="2" spans="1:17" x14ac:dyDescent="0.25">
      <c r="A2" s="1" t="s">
        <v>53</v>
      </c>
      <c r="B2" s="34" t="s">
        <v>0</v>
      </c>
      <c r="C2" s="17" t="s">
        <v>49</v>
      </c>
      <c r="D2" s="7" t="s">
        <v>64</v>
      </c>
      <c r="E2" s="7" t="s">
        <v>65</v>
      </c>
      <c r="F2" s="17" t="s">
        <v>1</v>
      </c>
      <c r="G2" s="7" t="s">
        <v>64</v>
      </c>
      <c r="H2" s="7" t="s">
        <v>65</v>
      </c>
      <c r="I2" s="27" t="s">
        <v>48</v>
      </c>
      <c r="J2" s="1" t="s">
        <v>1</v>
      </c>
      <c r="K2" s="7" t="s">
        <v>64</v>
      </c>
      <c r="L2" s="7" t="s">
        <v>65</v>
      </c>
      <c r="M2" s="14" t="s">
        <v>48</v>
      </c>
      <c r="N2" s="1" t="s">
        <v>1</v>
      </c>
      <c r="O2" s="7" t="s">
        <v>64</v>
      </c>
      <c r="P2" s="7" t="s">
        <v>65</v>
      </c>
      <c r="Q2" s="14" t="s">
        <v>48</v>
      </c>
    </row>
    <row r="4" spans="1:17" ht="14.25" customHeight="1" x14ac:dyDescent="0.25">
      <c r="A4" s="81" t="s">
        <v>107</v>
      </c>
      <c r="B4" s="82"/>
      <c r="C4" s="26"/>
      <c r="D4" s="5">
        <f t="shared" ref="D4:D10" si="0">IF(A4 = "Tech",C4, 0 )</f>
        <v>0</v>
      </c>
      <c r="E4" s="5">
        <f t="shared" ref="E4:E10" si="1">IF(A4 = "Strat",C4, 0 )</f>
        <v>0</v>
      </c>
      <c r="F4" s="26"/>
      <c r="G4" s="26"/>
      <c r="H4" s="26"/>
      <c r="I4" s="31"/>
      <c r="J4" s="2"/>
      <c r="K4" s="5">
        <f t="shared" ref="K4:K10" si="2">IF(AND(J4 = "Yes", A4="Tech"),I4, 0 )</f>
        <v>0</v>
      </c>
      <c r="L4" s="5">
        <f t="shared" ref="L4:L10" si="3">IF(AND(J4 = "Yes", A4="Strat"),I4, 0 )</f>
        <v>0</v>
      </c>
      <c r="M4" s="2"/>
      <c r="N4" s="2"/>
      <c r="O4" s="5">
        <f t="shared" ref="O4:O10" si="4">IF(AND(N4 = "Yes", A4="Tech"),M4, 0 )</f>
        <v>0</v>
      </c>
      <c r="P4" s="5">
        <f t="shared" ref="P4:P10" si="5">IF(AND(N4 = "Yes", A4="Strat"),M4, 0 )</f>
        <v>0</v>
      </c>
      <c r="Q4" s="2"/>
    </row>
    <row r="5" spans="1:17" ht="45" x14ac:dyDescent="0.25">
      <c r="A5" s="8" t="s">
        <v>9</v>
      </c>
      <c r="B5" s="30" t="s">
        <v>108</v>
      </c>
      <c r="C5" s="3">
        <v>5</v>
      </c>
      <c r="D5" s="5">
        <f t="shared" si="0"/>
        <v>0</v>
      </c>
      <c r="E5" s="5">
        <f t="shared" si="1"/>
        <v>5</v>
      </c>
      <c r="F5" s="15" t="s">
        <v>61</v>
      </c>
      <c r="G5" s="5">
        <f>IF(AND(F5 = "Yes", A5="Tech"),C5, 0 )</f>
        <v>0</v>
      </c>
      <c r="H5" s="5">
        <f>IF(AND(F5 = "Yes", A5="Strat"),C5, 0 )</f>
        <v>5</v>
      </c>
      <c r="I5" s="29" t="s">
        <v>114</v>
      </c>
      <c r="J5" s="5"/>
      <c r="K5" s="5">
        <f t="shared" si="2"/>
        <v>0</v>
      </c>
      <c r="L5" s="5">
        <f t="shared" si="3"/>
        <v>0</v>
      </c>
      <c r="M5" s="5"/>
      <c r="N5" s="5"/>
      <c r="O5" s="5">
        <f t="shared" si="4"/>
        <v>0</v>
      </c>
      <c r="P5" s="5">
        <f t="shared" si="5"/>
        <v>0</v>
      </c>
      <c r="Q5" s="5"/>
    </row>
    <row r="6" spans="1:17" ht="56.25" customHeight="1" x14ac:dyDescent="0.25">
      <c r="A6" s="3" t="s">
        <v>9</v>
      </c>
      <c r="B6" s="35" t="s">
        <v>111</v>
      </c>
      <c r="C6" s="19">
        <v>5</v>
      </c>
      <c r="D6" s="5">
        <f t="shared" si="0"/>
        <v>0</v>
      </c>
      <c r="E6" s="5">
        <f t="shared" si="1"/>
        <v>5</v>
      </c>
      <c r="F6" s="15" t="s">
        <v>61</v>
      </c>
      <c r="G6" s="5">
        <f t="shared" ref="G6:G10" si="6">IF(AND(F6 = "Yes", A6="Tech"),C6, 0 )</f>
        <v>0</v>
      </c>
      <c r="H6" s="5">
        <f t="shared" ref="H6:H10" si="7">IF(AND(F6 = "Yes", A6="Strat"),C6, 0 )</f>
        <v>5</v>
      </c>
      <c r="I6" s="29" t="s">
        <v>115</v>
      </c>
      <c r="J6" s="5"/>
      <c r="K6" s="5">
        <f t="shared" si="2"/>
        <v>0</v>
      </c>
      <c r="L6" s="5">
        <f t="shared" si="3"/>
        <v>0</v>
      </c>
      <c r="M6" s="5"/>
      <c r="N6" s="5"/>
      <c r="O6" s="5">
        <f t="shared" si="4"/>
        <v>0</v>
      </c>
      <c r="P6" s="5">
        <f t="shared" si="5"/>
        <v>0</v>
      </c>
      <c r="Q6" s="5"/>
    </row>
    <row r="7" spans="1:17" ht="43.5" customHeight="1" x14ac:dyDescent="0.25">
      <c r="A7" s="3" t="s">
        <v>9</v>
      </c>
      <c r="B7" s="29" t="s">
        <v>135</v>
      </c>
      <c r="C7" s="15">
        <v>5</v>
      </c>
      <c r="D7" s="5">
        <f t="shared" si="0"/>
        <v>0</v>
      </c>
      <c r="E7" s="5">
        <f t="shared" si="1"/>
        <v>5</v>
      </c>
      <c r="F7" s="15" t="s">
        <v>61</v>
      </c>
      <c r="G7" s="5">
        <f t="shared" si="6"/>
        <v>0</v>
      </c>
      <c r="H7" s="5">
        <f t="shared" si="7"/>
        <v>5</v>
      </c>
      <c r="I7" s="29" t="s">
        <v>116</v>
      </c>
      <c r="J7" s="5"/>
      <c r="K7" s="5">
        <f t="shared" si="2"/>
        <v>0</v>
      </c>
      <c r="L7" s="5">
        <f t="shared" si="3"/>
        <v>0</v>
      </c>
      <c r="M7" s="5"/>
      <c r="N7" s="5"/>
      <c r="O7" s="5">
        <f t="shared" si="4"/>
        <v>0</v>
      </c>
      <c r="P7" s="5">
        <f t="shared" si="5"/>
        <v>0</v>
      </c>
      <c r="Q7" s="5"/>
    </row>
    <row r="8" spans="1:17" ht="30" x14ac:dyDescent="0.25">
      <c r="A8" s="3" t="s">
        <v>3</v>
      </c>
      <c r="B8" s="29" t="s">
        <v>109</v>
      </c>
      <c r="C8" s="15">
        <v>1</v>
      </c>
      <c r="D8" s="5">
        <f t="shared" si="0"/>
        <v>1</v>
      </c>
      <c r="E8" s="5">
        <f t="shared" si="1"/>
        <v>0</v>
      </c>
      <c r="F8" s="15" t="s">
        <v>61</v>
      </c>
      <c r="G8" s="5">
        <f t="shared" si="6"/>
        <v>1</v>
      </c>
      <c r="H8" s="5">
        <f t="shared" si="7"/>
        <v>0</v>
      </c>
      <c r="I8" s="29" t="s">
        <v>110</v>
      </c>
      <c r="J8" s="5"/>
      <c r="K8" s="5">
        <f t="shared" si="2"/>
        <v>0</v>
      </c>
      <c r="L8" s="5">
        <f t="shared" si="3"/>
        <v>0</v>
      </c>
      <c r="M8" s="5"/>
      <c r="N8" s="5"/>
      <c r="O8" s="5">
        <f t="shared" si="4"/>
        <v>0</v>
      </c>
      <c r="P8" s="5">
        <f t="shared" si="5"/>
        <v>0</v>
      </c>
      <c r="Q8" s="5"/>
    </row>
    <row r="9" spans="1:17" ht="45" x14ac:dyDescent="0.25">
      <c r="A9" s="3" t="s">
        <v>13</v>
      </c>
      <c r="B9" s="29" t="s">
        <v>14</v>
      </c>
      <c r="C9" s="15">
        <v>1</v>
      </c>
      <c r="D9" s="5">
        <f t="shared" si="0"/>
        <v>0</v>
      </c>
      <c r="E9" s="5">
        <f t="shared" si="1"/>
        <v>0</v>
      </c>
      <c r="F9" s="15" t="s">
        <v>61</v>
      </c>
      <c r="G9" s="5">
        <f t="shared" si="6"/>
        <v>0</v>
      </c>
      <c r="H9" s="5">
        <f t="shared" si="7"/>
        <v>0</v>
      </c>
      <c r="I9" s="29" t="s">
        <v>113</v>
      </c>
      <c r="J9" s="5"/>
      <c r="K9" s="5">
        <f t="shared" si="2"/>
        <v>0</v>
      </c>
      <c r="L9" s="5">
        <f t="shared" si="3"/>
        <v>0</v>
      </c>
      <c r="M9" s="5"/>
      <c r="N9" s="5"/>
      <c r="O9" s="5">
        <f t="shared" si="4"/>
        <v>0</v>
      </c>
      <c r="P9" s="5">
        <f t="shared" si="5"/>
        <v>0</v>
      </c>
      <c r="Q9" s="5"/>
    </row>
    <row r="10" spans="1:17" ht="45" x14ac:dyDescent="0.25">
      <c r="A10" s="3" t="s">
        <v>9</v>
      </c>
      <c r="B10" s="29" t="s">
        <v>112</v>
      </c>
      <c r="C10" s="15">
        <v>3</v>
      </c>
      <c r="D10" s="5">
        <f t="shared" si="0"/>
        <v>0</v>
      </c>
      <c r="E10" s="5">
        <f t="shared" si="1"/>
        <v>3</v>
      </c>
      <c r="F10" s="15" t="s">
        <v>61</v>
      </c>
      <c r="G10" s="5">
        <f t="shared" si="6"/>
        <v>0</v>
      </c>
      <c r="H10" s="5">
        <f t="shared" si="7"/>
        <v>3</v>
      </c>
      <c r="I10" s="29" t="s">
        <v>117</v>
      </c>
      <c r="J10" s="5"/>
      <c r="K10" s="5">
        <f t="shared" si="2"/>
        <v>0</v>
      </c>
      <c r="L10" s="5">
        <f t="shared" si="3"/>
        <v>0</v>
      </c>
      <c r="M10" s="5"/>
      <c r="N10" s="5"/>
      <c r="O10" s="5">
        <f t="shared" si="4"/>
        <v>0</v>
      </c>
      <c r="P10" s="5">
        <f t="shared" si="5"/>
        <v>0</v>
      </c>
      <c r="Q10" s="5"/>
    </row>
    <row r="11" spans="1:17" ht="14.25" customHeight="1" x14ac:dyDescent="0.25">
      <c r="A11" s="81" t="s">
        <v>8</v>
      </c>
      <c r="B11" s="82"/>
      <c r="C11" s="20"/>
      <c r="D11" s="5">
        <f t="shared" ref="D11:D72" si="8">IF(A11 = "Tech",C11, 0 )</f>
        <v>0</v>
      </c>
      <c r="E11" s="5">
        <f t="shared" ref="E11:E72" si="9">IF(A11 = "Strat",C11, 0 )</f>
        <v>0</v>
      </c>
      <c r="F11" s="20"/>
      <c r="G11" s="20"/>
      <c r="H11" s="20"/>
      <c r="I11" s="31"/>
      <c r="J11" s="2"/>
      <c r="K11" s="5">
        <f t="shared" ref="K11:K72" si="10">IF(AND(J11 = "Yes", A11="Tech"),I11, 0 )</f>
        <v>0</v>
      </c>
      <c r="L11" s="5">
        <f t="shared" ref="L11:L72" si="11">IF(AND(J11 = "Yes", A11="Strat"),I11, 0 )</f>
        <v>0</v>
      </c>
      <c r="M11" s="2"/>
      <c r="N11" s="2"/>
      <c r="O11" s="5">
        <f t="shared" ref="O11:O72" si="12">IF(AND(N11 = "Yes", A11="Tech"),M11, 0 )</f>
        <v>0</v>
      </c>
      <c r="P11" s="5">
        <f t="shared" ref="P11:P72" si="13">IF(AND(N11 = "Yes", A11="Strat"),M11, 0 )</f>
        <v>0</v>
      </c>
      <c r="Q11" s="2"/>
    </row>
    <row r="12" spans="1:17" x14ac:dyDescent="0.25">
      <c r="A12" s="8" t="s">
        <v>9</v>
      </c>
      <c r="B12" s="28" t="s">
        <v>136</v>
      </c>
      <c r="C12" s="3">
        <v>5</v>
      </c>
      <c r="D12" s="5">
        <f t="shared" si="8"/>
        <v>0</v>
      </c>
      <c r="E12" s="5">
        <f t="shared" si="9"/>
        <v>5</v>
      </c>
      <c r="F12" s="15" t="s">
        <v>61</v>
      </c>
      <c r="G12" s="5">
        <f>IF(AND(F12 = "Yes", A12="Tech"),C12, 0 )</f>
        <v>0</v>
      </c>
      <c r="H12" s="5">
        <f>IF(AND(F12 = "Yes", A12="Strat"),C12, 0 )</f>
        <v>5</v>
      </c>
      <c r="I12" s="28" t="s">
        <v>86</v>
      </c>
      <c r="J12" s="5"/>
      <c r="K12" s="5">
        <f t="shared" si="10"/>
        <v>0</v>
      </c>
      <c r="L12" s="5">
        <f t="shared" si="11"/>
        <v>0</v>
      </c>
      <c r="M12" s="5"/>
      <c r="N12" s="5"/>
      <c r="O12" s="5">
        <f t="shared" si="12"/>
        <v>0</v>
      </c>
      <c r="P12" s="5">
        <f t="shared" si="13"/>
        <v>0</v>
      </c>
      <c r="Q12" s="5"/>
    </row>
    <row r="13" spans="1:17" ht="45" x14ac:dyDescent="0.25">
      <c r="A13" s="3" t="s">
        <v>9</v>
      </c>
      <c r="B13" s="35" t="s">
        <v>11</v>
      </c>
      <c r="C13" s="19">
        <v>5</v>
      </c>
      <c r="D13" s="5">
        <f t="shared" si="8"/>
        <v>0</v>
      </c>
      <c r="E13" s="5">
        <f t="shared" si="9"/>
        <v>5</v>
      </c>
      <c r="F13" s="15" t="s">
        <v>61</v>
      </c>
      <c r="G13" s="5">
        <f t="shared" ref="G13:G16" si="14">IF(AND(F13 = "Yes", A13="Tech"),C13, 0 )</f>
        <v>0</v>
      </c>
      <c r="H13" s="5">
        <f t="shared" ref="H13:H16" si="15">IF(AND(F13 = "Yes", A13="Strat"),C13, 0 )</f>
        <v>5</v>
      </c>
      <c r="I13" s="29" t="s">
        <v>87</v>
      </c>
      <c r="J13" s="5"/>
      <c r="K13" s="5">
        <f t="shared" si="10"/>
        <v>0</v>
      </c>
      <c r="L13" s="5">
        <f t="shared" si="11"/>
        <v>0</v>
      </c>
      <c r="M13" s="5"/>
      <c r="N13" s="5"/>
      <c r="O13" s="5">
        <f t="shared" si="12"/>
        <v>0</v>
      </c>
      <c r="P13" s="5">
        <f t="shared" si="13"/>
        <v>0</v>
      </c>
      <c r="Q13" s="5"/>
    </row>
    <row r="14" spans="1:17" ht="75" x14ac:dyDescent="0.25">
      <c r="A14" s="3" t="s">
        <v>3</v>
      </c>
      <c r="B14" s="29" t="s">
        <v>12</v>
      </c>
      <c r="C14" s="15">
        <v>1</v>
      </c>
      <c r="D14" s="5">
        <f t="shared" si="8"/>
        <v>1</v>
      </c>
      <c r="E14" s="5">
        <f t="shared" si="9"/>
        <v>0</v>
      </c>
      <c r="F14" s="15" t="s">
        <v>61</v>
      </c>
      <c r="G14" s="5">
        <f t="shared" si="14"/>
        <v>1</v>
      </c>
      <c r="H14" s="5">
        <f t="shared" si="15"/>
        <v>0</v>
      </c>
      <c r="I14" s="29" t="s">
        <v>88</v>
      </c>
      <c r="J14" s="5"/>
      <c r="K14" s="5">
        <f t="shared" si="10"/>
        <v>0</v>
      </c>
      <c r="L14" s="5">
        <f t="shared" si="11"/>
        <v>0</v>
      </c>
      <c r="M14" s="5"/>
      <c r="N14" s="5"/>
      <c r="O14" s="5">
        <f t="shared" si="12"/>
        <v>0</v>
      </c>
      <c r="P14" s="5">
        <f t="shared" si="13"/>
        <v>0</v>
      </c>
      <c r="Q14" s="5"/>
    </row>
    <row r="15" spans="1:17" ht="45" x14ac:dyDescent="0.25">
      <c r="A15" s="3" t="s">
        <v>3</v>
      </c>
      <c r="B15" s="29" t="s">
        <v>15</v>
      </c>
      <c r="C15" s="15">
        <v>3</v>
      </c>
      <c r="D15" s="5">
        <f t="shared" si="8"/>
        <v>3</v>
      </c>
      <c r="E15" s="5">
        <f t="shared" si="9"/>
        <v>0</v>
      </c>
      <c r="F15" s="15" t="s">
        <v>61</v>
      </c>
      <c r="G15" s="5">
        <f t="shared" si="14"/>
        <v>3</v>
      </c>
      <c r="H15" s="5">
        <f t="shared" si="15"/>
        <v>0</v>
      </c>
      <c r="I15" s="29" t="s">
        <v>89</v>
      </c>
      <c r="J15" s="5"/>
      <c r="K15" s="5">
        <f t="shared" si="10"/>
        <v>0</v>
      </c>
      <c r="L15" s="5">
        <f t="shared" si="11"/>
        <v>0</v>
      </c>
      <c r="M15" s="5"/>
      <c r="N15" s="5"/>
      <c r="O15" s="5">
        <f t="shared" si="12"/>
        <v>0</v>
      </c>
      <c r="P15" s="5">
        <f t="shared" si="13"/>
        <v>0</v>
      </c>
      <c r="Q15" s="5"/>
    </row>
    <row r="16" spans="1:17" ht="45" x14ac:dyDescent="0.25">
      <c r="A16" s="3" t="s">
        <v>3</v>
      </c>
      <c r="B16" s="29" t="s">
        <v>16</v>
      </c>
      <c r="C16" s="15">
        <v>3</v>
      </c>
      <c r="D16" s="5">
        <f t="shared" si="8"/>
        <v>3</v>
      </c>
      <c r="E16" s="5">
        <f t="shared" si="9"/>
        <v>0</v>
      </c>
      <c r="F16" s="15" t="s">
        <v>61</v>
      </c>
      <c r="G16" s="5">
        <f t="shared" si="14"/>
        <v>3</v>
      </c>
      <c r="H16" s="5">
        <f t="shared" si="15"/>
        <v>0</v>
      </c>
      <c r="I16" s="29" t="s">
        <v>90</v>
      </c>
      <c r="J16" s="5"/>
      <c r="K16" s="5">
        <f t="shared" si="10"/>
        <v>0</v>
      </c>
      <c r="L16" s="5">
        <f t="shared" si="11"/>
        <v>0</v>
      </c>
      <c r="M16" s="5"/>
      <c r="N16" s="5"/>
      <c r="O16" s="5">
        <f t="shared" si="12"/>
        <v>0</v>
      </c>
      <c r="P16" s="5">
        <f t="shared" si="13"/>
        <v>0</v>
      </c>
      <c r="Q16" s="5"/>
    </row>
    <row r="17" spans="1:17" x14ac:dyDescent="0.25">
      <c r="A17" s="3"/>
      <c r="B17" s="29"/>
      <c r="C17" s="15"/>
      <c r="D17" s="5"/>
      <c r="E17" s="5"/>
      <c r="F17" s="15"/>
      <c r="G17" s="5"/>
      <c r="H17" s="5"/>
      <c r="I17" s="30"/>
      <c r="J17" s="5"/>
      <c r="K17" s="5"/>
      <c r="L17" s="5"/>
      <c r="M17" s="5"/>
      <c r="N17" s="5"/>
      <c r="O17" s="5"/>
      <c r="P17" s="5"/>
      <c r="Q17" s="5"/>
    </row>
    <row r="18" spans="1:17" ht="14.25" customHeight="1" x14ac:dyDescent="0.25">
      <c r="A18" s="81" t="s">
        <v>17</v>
      </c>
      <c r="B18" s="82"/>
      <c r="C18" s="20"/>
      <c r="D18" s="5">
        <f t="shared" si="8"/>
        <v>0</v>
      </c>
      <c r="E18" s="5">
        <f t="shared" si="9"/>
        <v>0</v>
      </c>
      <c r="F18" s="20"/>
      <c r="G18" s="20"/>
      <c r="H18" s="20"/>
      <c r="I18" s="31"/>
      <c r="J18" s="2"/>
      <c r="K18" s="5">
        <f t="shared" si="10"/>
        <v>0</v>
      </c>
      <c r="L18" s="5">
        <f t="shared" si="11"/>
        <v>0</v>
      </c>
      <c r="M18" s="2"/>
      <c r="N18" s="2"/>
      <c r="O18" s="5">
        <f t="shared" si="12"/>
        <v>0</v>
      </c>
      <c r="P18" s="5">
        <f t="shared" si="13"/>
        <v>0</v>
      </c>
      <c r="Q18" s="2"/>
    </row>
    <row r="19" spans="1:17" ht="75" x14ac:dyDescent="0.25">
      <c r="A19" s="3" t="s">
        <v>3</v>
      </c>
      <c r="B19" s="29" t="s">
        <v>18</v>
      </c>
      <c r="C19" s="15">
        <v>3</v>
      </c>
      <c r="D19" s="5">
        <f t="shared" si="8"/>
        <v>3</v>
      </c>
      <c r="E19" s="5">
        <f t="shared" si="9"/>
        <v>0</v>
      </c>
      <c r="F19" s="15" t="s">
        <v>61</v>
      </c>
      <c r="G19" s="5">
        <f t="shared" ref="G19" si="16">IF(AND(F19 = "Yes", A19="Tech"),C19, 0 )</f>
        <v>3</v>
      </c>
      <c r="H19" s="5">
        <f t="shared" ref="H19" si="17">IF(AND(F19 = "Yes", A19="Strat"),C19, 0 )</f>
        <v>0</v>
      </c>
      <c r="I19" s="30" t="s">
        <v>66</v>
      </c>
      <c r="J19" s="5"/>
      <c r="K19" s="5">
        <f t="shared" si="10"/>
        <v>0</v>
      </c>
      <c r="L19" s="5">
        <f t="shared" si="11"/>
        <v>0</v>
      </c>
      <c r="M19" s="5"/>
      <c r="N19" s="5"/>
      <c r="O19" s="5">
        <f t="shared" si="12"/>
        <v>0</v>
      </c>
      <c r="P19" s="5">
        <f t="shared" si="13"/>
        <v>0</v>
      </c>
      <c r="Q19" s="5"/>
    </row>
    <row r="20" spans="1:17" ht="30" x14ac:dyDescent="0.25">
      <c r="A20" s="3" t="s">
        <v>3</v>
      </c>
      <c r="B20" s="29" t="s">
        <v>19</v>
      </c>
      <c r="C20" s="15">
        <v>3</v>
      </c>
      <c r="D20" s="5">
        <f t="shared" si="8"/>
        <v>3</v>
      </c>
      <c r="E20" s="5">
        <f t="shared" si="9"/>
        <v>0</v>
      </c>
      <c r="F20" s="15" t="s">
        <v>61</v>
      </c>
      <c r="G20" s="5">
        <f t="shared" ref="G20:G25" si="18">IF(AND(F20 = "Yes", A20="Tech"),C20, 0 )</f>
        <v>3</v>
      </c>
      <c r="H20" s="5">
        <f t="shared" ref="H20:H25" si="19">IF(AND(F20 = "Yes", A20="Strat"),C20, 0 )</f>
        <v>0</v>
      </c>
      <c r="I20" s="30" t="s">
        <v>67</v>
      </c>
      <c r="J20" s="5"/>
      <c r="K20" s="5">
        <f t="shared" si="10"/>
        <v>0</v>
      </c>
      <c r="L20" s="5">
        <f t="shared" si="11"/>
        <v>0</v>
      </c>
      <c r="M20" s="5"/>
      <c r="N20" s="5"/>
      <c r="O20" s="5">
        <f t="shared" si="12"/>
        <v>0</v>
      </c>
      <c r="P20" s="5">
        <f t="shared" si="13"/>
        <v>0</v>
      </c>
      <c r="Q20" s="5"/>
    </row>
    <row r="21" spans="1:17" ht="45" x14ac:dyDescent="0.25">
      <c r="A21" s="3" t="s">
        <v>3</v>
      </c>
      <c r="B21" s="29" t="s">
        <v>20</v>
      </c>
      <c r="C21" s="15">
        <v>5</v>
      </c>
      <c r="D21" s="5">
        <f t="shared" si="8"/>
        <v>5</v>
      </c>
      <c r="E21" s="5">
        <f t="shared" si="9"/>
        <v>0</v>
      </c>
      <c r="F21" s="15" t="s">
        <v>61</v>
      </c>
      <c r="G21" s="5">
        <f t="shared" si="18"/>
        <v>5</v>
      </c>
      <c r="H21" s="5">
        <f t="shared" si="19"/>
        <v>0</v>
      </c>
      <c r="I21" s="30" t="s">
        <v>68</v>
      </c>
      <c r="J21" s="5"/>
      <c r="K21" s="5">
        <f t="shared" si="10"/>
        <v>0</v>
      </c>
      <c r="L21" s="5">
        <f t="shared" si="11"/>
        <v>0</v>
      </c>
      <c r="M21" s="5"/>
      <c r="N21" s="5"/>
      <c r="O21" s="5">
        <f t="shared" si="12"/>
        <v>0</v>
      </c>
      <c r="P21" s="5">
        <f t="shared" si="13"/>
        <v>0</v>
      </c>
      <c r="Q21" s="5"/>
    </row>
    <row r="22" spans="1:17" ht="45" x14ac:dyDescent="0.25">
      <c r="A22" s="3" t="s">
        <v>3</v>
      </c>
      <c r="B22" s="29" t="s">
        <v>21</v>
      </c>
      <c r="C22" s="15">
        <v>5</v>
      </c>
      <c r="D22" s="5">
        <f t="shared" si="8"/>
        <v>5</v>
      </c>
      <c r="E22" s="5">
        <f t="shared" si="9"/>
        <v>0</v>
      </c>
      <c r="F22" s="15" t="s">
        <v>61</v>
      </c>
      <c r="G22" s="5">
        <f t="shared" si="18"/>
        <v>5</v>
      </c>
      <c r="H22" s="5">
        <f t="shared" si="19"/>
        <v>0</v>
      </c>
      <c r="I22" s="30" t="s">
        <v>68</v>
      </c>
      <c r="J22" s="5"/>
      <c r="K22" s="5">
        <f t="shared" si="10"/>
        <v>0</v>
      </c>
      <c r="L22" s="5">
        <f t="shared" si="11"/>
        <v>0</v>
      </c>
      <c r="M22" s="5"/>
      <c r="N22" s="5"/>
      <c r="O22" s="5">
        <f t="shared" si="12"/>
        <v>0</v>
      </c>
      <c r="P22" s="5">
        <f t="shared" si="13"/>
        <v>0</v>
      </c>
      <c r="Q22" s="5"/>
    </row>
    <row r="23" spans="1:17" ht="30" x14ac:dyDescent="0.25">
      <c r="A23" s="3" t="s">
        <v>3</v>
      </c>
      <c r="B23" s="29" t="s">
        <v>22</v>
      </c>
      <c r="C23" s="15">
        <v>3</v>
      </c>
      <c r="D23" s="5">
        <f t="shared" si="8"/>
        <v>3</v>
      </c>
      <c r="E23" s="5">
        <f t="shared" si="9"/>
        <v>0</v>
      </c>
      <c r="F23" s="15" t="s">
        <v>61</v>
      </c>
      <c r="G23" s="5">
        <f t="shared" si="18"/>
        <v>3</v>
      </c>
      <c r="H23" s="5">
        <f t="shared" si="19"/>
        <v>0</v>
      </c>
      <c r="I23" s="30" t="s">
        <v>69</v>
      </c>
      <c r="J23" s="5"/>
      <c r="K23" s="5">
        <f t="shared" si="10"/>
        <v>0</v>
      </c>
      <c r="L23" s="5">
        <f t="shared" si="11"/>
        <v>0</v>
      </c>
      <c r="M23" s="5"/>
      <c r="N23" s="5"/>
      <c r="O23" s="5">
        <f t="shared" si="12"/>
        <v>0</v>
      </c>
      <c r="P23" s="5">
        <f t="shared" si="13"/>
        <v>0</v>
      </c>
      <c r="Q23" s="5"/>
    </row>
    <row r="24" spans="1:17" ht="45" x14ac:dyDescent="0.25">
      <c r="A24" s="3" t="s">
        <v>3</v>
      </c>
      <c r="B24" s="29" t="s">
        <v>23</v>
      </c>
      <c r="C24" s="15">
        <v>3</v>
      </c>
      <c r="D24" s="5">
        <f t="shared" si="8"/>
        <v>3</v>
      </c>
      <c r="E24" s="5">
        <f t="shared" si="9"/>
        <v>0</v>
      </c>
      <c r="F24" s="15" t="s">
        <v>61</v>
      </c>
      <c r="G24" s="5">
        <f t="shared" si="18"/>
        <v>3</v>
      </c>
      <c r="H24" s="5">
        <f t="shared" si="19"/>
        <v>0</v>
      </c>
      <c r="I24" s="30" t="s">
        <v>70</v>
      </c>
      <c r="J24" s="5"/>
      <c r="K24" s="5">
        <f t="shared" si="10"/>
        <v>0</v>
      </c>
      <c r="L24" s="5">
        <f t="shared" si="11"/>
        <v>0</v>
      </c>
      <c r="M24" s="5"/>
      <c r="N24" s="5"/>
      <c r="O24" s="5">
        <f t="shared" si="12"/>
        <v>0</v>
      </c>
      <c r="P24" s="5">
        <f t="shared" si="13"/>
        <v>0</v>
      </c>
      <c r="Q24" s="5"/>
    </row>
    <row r="25" spans="1:17" ht="60" x14ac:dyDescent="0.25">
      <c r="A25" s="3" t="s">
        <v>3</v>
      </c>
      <c r="B25" s="29" t="s">
        <v>24</v>
      </c>
      <c r="C25" s="15">
        <v>5</v>
      </c>
      <c r="D25" s="5">
        <f t="shared" si="8"/>
        <v>5</v>
      </c>
      <c r="E25" s="5">
        <f t="shared" si="9"/>
        <v>0</v>
      </c>
      <c r="F25" s="15" t="s">
        <v>61</v>
      </c>
      <c r="G25" s="5">
        <f t="shared" si="18"/>
        <v>5</v>
      </c>
      <c r="H25" s="5">
        <f t="shared" si="19"/>
        <v>0</v>
      </c>
      <c r="I25" s="30" t="s">
        <v>71</v>
      </c>
      <c r="J25" s="5"/>
      <c r="K25" s="5">
        <f t="shared" si="10"/>
        <v>0</v>
      </c>
      <c r="L25" s="5">
        <f t="shared" si="11"/>
        <v>0</v>
      </c>
      <c r="M25" s="5"/>
      <c r="N25" s="5"/>
      <c r="O25" s="5">
        <f t="shared" si="12"/>
        <v>0</v>
      </c>
      <c r="P25" s="5">
        <f t="shared" si="13"/>
        <v>0</v>
      </c>
      <c r="Q25" s="5"/>
    </row>
    <row r="26" spans="1:17" x14ac:dyDescent="0.25">
      <c r="A26" s="3"/>
      <c r="B26" s="29"/>
      <c r="C26" s="15"/>
      <c r="D26" s="5"/>
      <c r="E26" s="5"/>
      <c r="F26" s="15"/>
      <c r="G26" s="5"/>
      <c r="H26" s="5"/>
      <c r="I26" s="30"/>
      <c r="J26" s="5"/>
      <c r="K26" s="5"/>
      <c r="L26" s="5"/>
      <c r="M26" s="5"/>
      <c r="N26" s="5"/>
      <c r="O26" s="5"/>
      <c r="P26" s="5"/>
      <c r="Q26" s="5"/>
    </row>
    <row r="27" spans="1:17" ht="14.25" customHeight="1" x14ac:dyDescent="0.25">
      <c r="A27" s="81" t="s">
        <v>25</v>
      </c>
      <c r="B27" s="82"/>
      <c r="C27" s="20"/>
      <c r="D27" s="5">
        <f t="shared" si="8"/>
        <v>0</v>
      </c>
      <c r="E27" s="5">
        <f t="shared" si="9"/>
        <v>0</v>
      </c>
      <c r="F27" s="20"/>
      <c r="G27" s="20"/>
      <c r="H27" s="20"/>
      <c r="I27" s="31"/>
      <c r="J27" s="2"/>
      <c r="K27" s="5">
        <f t="shared" si="10"/>
        <v>0</v>
      </c>
      <c r="L27" s="5">
        <f t="shared" si="11"/>
        <v>0</v>
      </c>
      <c r="M27" s="2"/>
      <c r="N27" s="2"/>
      <c r="O27" s="5">
        <f t="shared" si="12"/>
        <v>0</v>
      </c>
      <c r="P27" s="5">
        <f t="shared" si="13"/>
        <v>0</v>
      </c>
      <c r="Q27" s="2"/>
    </row>
    <row r="28" spans="1:17" ht="30" x14ac:dyDescent="0.25">
      <c r="A28" s="3" t="s">
        <v>3</v>
      </c>
      <c r="B28" s="29" t="s">
        <v>26</v>
      </c>
      <c r="C28" s="15">
        <v>3</v>
      </c>
      <c r="D28" s="5">
        <f t="shared" si="8"/>
        <v>3</v>
      </c>
      <c r="E28" s="5">
        <f t="shared" si="9"/>
        <v>0</v>
      </c>
      <c r="F28" s="15" t="s">
        <v>61</v>
      </c>
      <c r="G28" s="5">
        <f t="shared" ref="G28" si="20">IF(AND(F28 = "Yes", A28="Tech"),C28, 0 )</f>
        <v>3</v>
      </c>
      <c r="H28" s="5">
        <f t="shared" ref="H28" si="21">IF(AND(F28 = "Yes", A28="Strat"),C28, 0 )</f>
        <v>0</v>
      </c>
      <c r="I28" s="28" t="s">
        <v>97</v>
      </c>
      <c r="J28" s="5"/>
      <c r="K28" s="5">
        <f t="shared" si="10"/>
        <v>0</v>
      </c>
      <c r="L28" s="5">
        <f t="shared" si="11"/>
        <v>0</v>
      </c>
      <c r="M28" s="5"/>
      <c r="N28" s="5"/>
      <c r="O28" s="5">
        <f t="shared" si="12"/>
        <v>0</v>
      </c>
      <c r="P28" s="5">
        <f t="shared" si="13"/>
        <v>0</v>
      </c>
      <c r="Q28" s="5"/>
    </row>
    <row r="29" spans="1:17" ht="45" x14ac:dyDescent="0.25">
      <c r="A29" s="3" t="s">
        <v>3</v>
      </c>
      <c r="B29" s="29" t="s">
        <v>27</v>
      </c>
      <c r="C29" s="15">
        <v>3</v>
      </c>
      <c r="D29" s="5">
        <f t="shared" si="8"/>
        <v>3</v>
      </c>
      <c r="E29" s="5">
        <f t="shared" si="9"/>
        <v>0</v>
      </c>
      <c r="F29" s="15" t="s">
        <v>61</v>
      </c>
      <c r="G29" s="5">
        <f t="shared" ref="G29:G39" si="22">IF(AND(F29 = "Yes", A29="Tech"),C29, 0 )</f>
        <v>3</v>
      </c>
      <c r="H29" s="5">
        <f t="shared" ref="H29:H39" si="23">IF(AND(F29 = "Yes", A29="Strat"),C29, 0 )</f>
        <v>0</v>
      </c>
      <c r="I29" s="29" t="s">
        <v>98</v>
      </c>
      <c r="J29" s="5"/>
      <c r="K29" s="5">
        <f t="shared" si="10"/>
        <v>0</v>
      </c>
      <c r="L29" s="5">
        <f t="shared" si="11"/>
        <v>0</v>
      </c>
      <c r="M29" s="5"/>
      <c r="N29" s="5"/>
      <c r="O29" s="5">
        <f t="shared" si="12"/>
        <v>0</v>
      </c>
      <c r="P29" s="5">
        <f t="shared" si="13"/>
        <v>0</v>
      </c>
      <c r="Q29" s="5"/>
    </row>
    <row r="30" spans="1:17" ht="30" x14ac:dyDescent="0.25">
      <c r="A30" s="3" t="s">
        <v>3</v>
      </c>
      <c r="B30" s="29" t="s">
        <v>28</v>
      </c>
      <c r="C30" s="15">
        <v>3</v>
      </c>
      <c r="D30" s="5">
        <f t="shared" si="8"/>
        <v>3</v>
      </c>
      <c r="E30" s="5">
        <f t="shared" si="9"/>
        <v>0</v>
      </c>
      <c r="F30" s="15" t="s">
        <v>61</v>
      </c>
      <c r="G30" s="5">
        <f t="shared" si="22"/>
        <v>3</v>
      </c>
      <c r="H30" s="5">
        <f t="shared" si="23"/>
        <v>0</v>
      </c>
      <c r="I30" s="29" t="s">
        <v>99</v>
      </c>
      <c r="J30" s="5"/>
      <c r="K30" s="5">
        <f t="shared" si="10"/>
        <v>0</v>
      </c>
      <c r="L30" s="5">
        <f t="shared" si="11"/>
        <v>0</v>
      </c>
      <c r="M30" s="5"/>
      <c r="N30" s="5"/>
      <c r="O30" s="5">
        <f t="shared" si="12"/>
        <v>0</v>
      </c>
      <c r="P30" s="5">
        <f t="shared" si="13"/>
        <v>0</v>
      </c>
      <c r="Q30" s="5"/>
    </row>
    <row r="31" spans="1:17" ht="45" x14ac:dyDescent="0.25">
      <c r="A31" s="3" t="s">
        <v>3</v>
      </c>
      <c r="B31" s="29" t="s">
        <v>29</v>
      </c>
      <c r="C31" s="15">
        <v>1</v>
      </c>
      <c r="D31" s="5">
        <f t="shared" si="8"/>
        <v>1</v>
      </c>
      <c r="E31" s="5">
        <f t="shared" si="9"/>
        <v>0</v>
      </c>
      <c r="F31" s="15" t="s">
        <v>61</v>
      </c>
      <c r="G31" s="5">
        <f t="shared" si="22"/>
        <v>1</v>
      </c>
      <c r="H31" s="5">
        <f t="shared" si="23"/>
        <v>0</v>
      </c>
      <c r="I31" s="30" t="s">
        <v>72</v>
      </c>
      <c r="J31" s="5"/>
      <c r="K31" s="5">
        <f t="shared" si="10"/>
        <v>0</v>
      </c>
      <c r="L31" s="5">
        <f t="shared" si="11"/>
        <v>0</v>
      </c>
      <c r="M31" s="5"/>
      <c r="N31" s="5"/>
      <c r="O31" s="5">
        <f t="shared" si="12"/>
        <v>0</v>
      </c>
      <c r="P31" s="5">
        <f t="shared" si="13"/>
        <v>0</v>
      </c>
      <c r="Q31" s="5"/>
    </row>
    <row r="32" spans="1:17" ht="45" x14ac:dyDescent="0.25">
      <c r="A32" s="3" t="s">
        <v>3</v>
      </c>
      <c r="B32" s="29" t="s">
        <v>30</v>
      </c>
      <c r="C32" s="15">
        <v>1</v>
      </c>
      <c r="D32" s="5">
        <f t="shared" si="8"/>
        <v>1</v>
      </c>
      <c r="E32" s="5">
        <f t="shared" si="9"/>
        <v>0</v>
      </c>
      <c r="F32" s="15" t="s">
        <v>61</v>
      </c>
      <c r="G32" s="5">
        <f t="shared" si="22"/>
        <v>1</v>
      </c>
      <c r="H32" s="5">
        <f t="shared" si="23"/>
        <v>0</v>
      </c>
      <c r="I32" s="30" t="s">
        <v>100</v>
      </c>
      <c r="J32" s="5"/>
      <c r="K32" s="5">
        <f t="shared" si="10"/>
        <v>0</v>
      </c>
      <c r="L32" s="5">
        <f t="shared" si="11"/>
        <v>0</v>
      </c>
      <c r="M32" s="5"/>
      <c r="N32" s="5"/>
      <c r="O32" s="5">
        <f t="shared" si="12"/>
        <v>0</v>
      </c>
      <c r="P32" s="5">
        <f t="shared" si="13"/>
        <v>0</v>
      </c>
      <c r="Q32" s="5"/>
    </row>
    <row r="33" spans="1:17" ht="30" x14ac:dyDescent="0.25">
      <c r="A33" s="3" t="s">
        <v>3</v>
      </c>
      <c r="B33" s="36" t="s">
        <v>137</v>
      </c>
      <c r="C33" s="15">
        <v>1</v>
      </c>
      <c r="D33" s="5">
        <f t="shared" si="8"/>
        <v>1</v>
      </c>
      <c r="E33" s="5">
        <f t="shared" si="9"/>
        <v>0</v>
      </c>
      <c r="F33" s="15" t="s">
        <v>61</v>
      </c>
      <c r="G33" s="5">
        <f t="shared" si="22"/>
        <v>1</v>
      </c>
      <c r="H33" s="5">
        <f t="shared" si="23"/>
        <v>0</v>
      </c>
      <c r="I33" s="30" t="s">
        <v>104</v>
      </c>
      <c r="J33" s="5"/>
      <c r="K33" s="5">
        <f t="shared" si="10"/>
        <v>0</v>
      </c>
      <c r="L33" s="5">
        <f t="shared" si="11"/>
        <v>0</v>
      </c>
      <c r="M33" s="5"/>
      <c r="N33" s="5"/>
      <c r="O33" s="5">
        <f t="shared" si="12"/>
        <v>0</v>
      </c>
      <c r="P33" s="5">
        <f t="shared" si="13"/>
        <v>0</v>
      </c>
      <c r="Q33" s="5"/>
    </row>
    <row r="34" spans="1:17" ht="60" x14ac:dyDescent="0.25">
      <c r="A34" s="3" t="s">
        <v>3</v>
      </c>
      <c r="B34" s="36" t="s">
        <v>138</v>
      </c>
      <c r="C34" s="15">
        <v>3</v>
      </c>
      <c r="D34" s="5">
        <f t="shared" si="8"/>
        <v>3</v>
      </c>
      <c r="E34" s="5">
        <f t="shared" si="9"/>
        <v>0</v>
      </c>
      <c r="F34" s="15" t="s">
        <v>61</v>
      </c>
      <c r="G34" s="5">
        <f t="shared" si="22"/>
        <v>3</v>
      </c>
      <c r="H34" s="5">
        <f t="shared" si="23"/>
        <v>0</v>
      </c>
      <c r="I34" s="30" t="s">
        <v>103</v>
      </c>
      <c r="J34" s="5"/>
      <c r="K34" s="5">
        <f t="shared" si="10"/>
        <v>0</v>
      </c>
      <c r="L34" s="5">
        <f t="shared" si="11"/>
        <v>0</v>
      </c>
      <c r="M34" s="5"/>
      <c r="N34" s="5"/>
      <c r="O34" s="5">
        <f t="shared" si="12"/>
        <v>0</v>
      </c>
      <c r="P34" s="5">
        <f t="shared" si="13"/>
        <v>0</v>
      </c>
      <c r="Q34" s="5"/>
    </row>
    <row r="35" spans="1:17" ht="30" x14ac:dyDescent="0.25">
      <c r="A35" s="3" t="s">
        <v>3</v>
      </c>
      <c r="B35" s="36" t="s">
        <v>139</v>
      </c>
      <c r="C35" s="15">
        <v>3</v>
      </c>
      <c r="D35" s="5">
        <f t="shared" si="8"/>
        <v>3</v>
      </c>
      <c r="E35" s="5">
        <f t="shared" si="9"/>
        <v>0</v>
      </c>
      <c r="F35" s="15" t="s">
        <v>61</v>
      </c>
      <c r="G35" s="5">
        <f t="shared" si="22"/>
        <v>3</v>
      </c>
      <c r="H35" s="5">
        <f t="shared" si="23"/>
        <v>0</v>
      </c>
      <c r="I35" s="28" t="s">
        <v>102</v>
      </c>
      <c r="J35" s="5"/>
      <c r="K35" s="5">
        <f t="shared" si="10"/>
        <v>0</v>
      </c>
      <c r="L35" s="5">
        <f t="shared" si="11"/>
        <v>0</v>
      </c>
      <c r="M35" s="5"/>
      <c r="N35" s="5"/>
      <c r="O35" s="5">
        <f t="shared" si="12"/>
        <v>0</v>
      </c>
      <c r="P35" s="5">
        <f t="shared" si="13"/>
        <v>0</v>
      </c>
      <c r="Q35" s="5"/>
    </row>
    <row r="36" spans="1:17" ht="45" x14ac:dyDescent="0.25">
      <c r="A36" s="3" t="s">
        <v>3</v>
      </c>
      <c r="B36" s="36" t="s">
        <v>31</v>
      </c>
      <c r="C36" s="15">
        <v>1</v>
      </c>
      <c r="D36" s="5">
        <f t="shared" si="8"/>
        <v>1</v>
      </c>
      <c r="E36" s="5">
        <f t="shared" si="9"/>
        <v>0</v>
      </c>
      <c r="F36" s="15" t="s">
        <v>61</v>
      </c>
      <c r="G36" s="5">
        <f t="shared" si="22"/>
        <v>1</v>
      </c>
      <c r="H36" s="5">
        <f t="shared" si="23"/>
        <v>0</v>
      </c>
      <c r="I36" s="29" t="s">
        <v>101</v>
      </c>
      <c r="J36" s="5"/>
      <c r="K36" s="5">
        <f t="shared" si="10"/>
        <v>0</v>
      </c>
      <c r="L36" s="5">
        <f t="shared" si="11"/>
        <v>0</v>
      </c>
      <c r="M36" s="5"/>
      <c r="N36" s="5"/>
      <c r="O36" s="5">
        <f t="shared" si="12"/>
        <v>0</v>
      </c>
      <c r="P36" s="5">
        <f t="shared" si="13"/>
        <v>0</v>
      </c>
      <c r="Q36" s="5"/>
    </row>
    <row r="37" spans="1:17" s="16" customFormat="1" ht="27" customHeight="1" x14ac:dyDescent="0.25">
      <c r="A37" s="15" t="s">
        <v>3</v>
      </c>
      <c r="B37" s="36" t="s">
        <v>32</v>
      </c>
      <c r="C37" s="15">
        <v>5</v>
      </c>
      <c r="D37" s="5">
        <f t="shared" si="8"/>
        <v>5</v>
      </c>
      <c r="E37" s="5">
        <f t="shared" si="9"/>
        <v>0</v>
      </c>
      <c r="F37" s="15" t="s">
        <v>61</v>
      </c>
      <c r="G37" s="5">
        <f t="shared" si="22"/>
        <v>5</v>
      </c>
      <c r="H37" s="5">
        <f t="shared" si="23"/>
        <v>0</v>
      </c>
      <c r="I37" s="30" t="s">
        <v>74</v>
      </c>
      <c r="J37" s="4"/>
      <c r="K37" s="5">
        <f t="shared" si="10"/>
        <v>0</v>
      </c>
      <c r="L37" s="5">
        <f t="shared" si="11"/>
        <v>0</v>
      </c>
      <c r="M37" s="4"/>
      <c r="N37" s="4"/>
      <c r="O37" s="5">
        <f t="shared" si="12"/>
        <v>0</v>
      </c>
      <c r="P37" s="5">
        <f t="shared" si="13"/>
        <v>0</v>
      </c>
      <c r="Q37" s="4"/>
    </row>
    <row r="38" spans="1:17" ht="45" x14ac:dyDescent="0.25">
      <c r="A38" s="3" t="s">
        <v>3</v>
      </c>
      <c r="B38" s="36" t="s">
        <v>33</v>
      </c>
      <c r="C38" s="15">
        <v>3</v>
      </c>
      <c r="D38" s="5">
        <f t="shared" si="8"/>
        <v>3</v>
      </c>
      <c r="E38" s="5">
        <f t="shared" si="9"/>
        <v>0</v>
      </c>
      <c r="F38" s="15" t="s">
        <v>61</v>
      </c>
      <c r="G38" s="5">
        <f t="shared" si="22"/>
        <v>3</v>
      </c>
      <c r="H38" s="5">
        <f t="shared" si="23"/>
        <v>0</v>
      </c>
      <c r="I38" s="30" t="s">
        <v>75</v>
      </c>
      <c r="J38" s="5"/>
      <c r="K38" s="5">
        <f t="shared" si="10"/>
        <v>0</v>
      </c>
      <c r="L38" s="5">
        <f t="shared" si="11"/>
        <v>0</v>
      </c>
      <c r="M38" s="5"/>
      <c r="N38" s="5"/>
      <c r="O38" s="5">
        <f t="shared" si="12"/>
        <v>0</v>
      </c>
      <c r="P38" s="5">
        <f t="shared" si="13"/>
        <v>0</v>
      </c>
      <c r="Q38" s="5"/>
    </row>
    <row r="39" spans="1:17" x14ac:dyDescent="0.25">
      <c r="A39" s="3"/>
      <c r="B39" s="36"/>
      <c r="C39" s="15"/>
      <c r="D39" s="5">
        <f t="shared" si="8"/>
        <v>0</v>
      </c>
      <c r="E39" s="5">
        <f t="shared" si="9"/>
        <v>0</v>
      </c>
      <c r="F39" s="15" t="s">
        <v>10</v>
      </c>
      <c r="G39" s="5">
        <f t="shared" si="22"/>
        <v>0</v>
      </c>
      <c r="H39" s="5">
        <f t="shared" si="23"/>
        <v>0</v>
      </c>
      <c r="I39" s="30"/>
      <c r="J39" s="5"/>
      <c r="K39" s="5">
        <f t="shared" si="10"/>
        <v>0</v>
      </c>
      <c r="L39" s="5">
        <f t="shared" si="11"/>
        <v>0</v>
      </c>
      <c r="M39" s="5"/>
      <c r="N39" s="5"/>
      <c r="O39" s="5">
        <f t="shared" si="12"/>
        <v>0</v>
      </c>
      <c r="P39" s="5">
        <f t="shared" si="13"/>
        <v>0</v>
      </c>
      <c r="Q39" s="5"/>
    </row>
    <row r="40" spans="1:17" x14ac:dyDescent="0.25">
      <c r="A40" s="81" t="s">
        <v>34</v>
      </c>
      <c r="B40" s="82"/>
      <c r="C40" s="20"/>
      <c r="D40" s="5">
        <f t="shared" si="8"/>
        <v>0</v>
      </c>
      <c r="E40" s="5">
        <f t="shared" si="9"/>
        <v>0</v>
      </c>
      <c r="F40" s="20"/>
      <c r="G40" s="20"/>
      <c r="H40" s="20"/>
      <c r="I40" s="31"/>
      <c r="J40" s="2"/>
      <c r="K40" s="5">
        <f t="shared" si="10"/>
        <v>0</v>
      </c>
      <c r="L40" s="5">
        <f t="shared" si="11"/>
        <v>0</v>
      </c>
      <c r="M40" s="2"/>
      <c r="N40" s="2"/>
      <c r="O40" s="5">
        <f t="shared" si="12"/>
        <v>0</v>
      </c>
      <c r="P40" s="5">
        <f t="shared" si="13"/>
        <v>0</v>
      </c>
      <c r="Q40" s="2"/>
    </row>
    <row r="41" spans="1:17" ht="45" x14ac:dyDescent="0.25">
      <c r="A41" s="3" t="s">
        <v>3</v>
      </c>
      <c r="B41" s="29" t="s">
        <v>35</v>
      </c>
      <c r="C41" s="15">
        <v>3</v>
      </c>
      <c r="D41" s="5">
        <f t="shared" si="8"/>
        <v>3</v>
      </c>
      <c r="E41" s="5">
        <f t="shared" si="9"/>
        <v>0</v>
      </c>
      <c r="F41" s="15" t="s">
        <v>61</v>
      </c>
      <c r="G41" s="5">
        <f t="shared" ref="G41" si="24">IF(AND(F41 = "Yes", A41="Tech"),C41, 0 )</f>
        <v>3</v>
      </c>
      <c r="H41" s="5">
        <f t="shared" ref="H41" si="25">IF(AND(F41 = "Yes", A41="Strat"),C41, 0 )</f>
        <v>0</v>
      </c>
      <c r="I41" s="30" t="s">
        <v>75</v>
      </c>
      <c r="J41" s="5"/>
      <c r="K41" s="5">
        <f t="shared" si="10"/>
        <v>0</v>
      </c>
      <c r="L41" s="5">
        <f t="shared" si="11"/>
        <v>0</v>
      </c>
      <c r="M41" s="5"/>
      <c r="N41" s="5"/>
      <c r="O41" s="5">
        <f t="shared" si="12"/>
        <v>0</v>
      </c>
      <c r="P41" s="5">
        <f t="shared" si="13"/>
        <v>0</v>
      </c>
      <c r="Q41" s="5"/>
    </row>
    <row r="42" spans="1:17" ht="30" x14ac:dyDescent="0.25">
      <c r="A42" s="3" t="s">
        <v>3</v>
      </c>
      <c r="B42" s="29" t="s">
        <v>140</v>
      </c>
      <c r="C42" s="15">
        <v>3</v>
      </c>
      <c r="D42" s="5">
        <f t="shared" si="8"/>
        <v>3</v>
      </c>
      <c r="E42" s="5">
        <f t="shared" si="9"/>
        <v>0</v>
      </c>
      <c r="F42" s="15" t="s">
        <v>61</v>
      </c>
      <c r="G42" s="5">
        <f t="shared" ref="G42:G50" si="26">IF(AND(F42 = "Yes", A42="Tech"),C42, 0 )</f>
        <v>3</v>
      </c>
      <c r="H42" s="5">
        <f t="shared" ref="H42:H50" si="27">IF(AND(F42 = "Yes", A42="Strat"),C42, 0 )</f>
        <v>0</v>
      </c>
      <c r="I42" s="30" t="s">
        <v>76</v>
      </c>
      <c r="J42" s="5"/>
      <c r="K42" s="5">
        <f t="shared" si="10"/>
        <v>0</v>
      </c>
      <c r="L42" s="5">
        <f t="shared" si="11"/>
        <v>0</v>
      </c>
      <c r="M42" s="5"/>
      <c r="N42" s="5"/>
      <c r="O42" s="5">
        <f t="shared" si="12"/>
        <v>0</v>
      </c>
      <c r="P42" s="5">
        <f t="shared" si="13"/>
        <v>0</v>
      </c>
      <c r="Q42" s="5"/>
    </row>
    <row r="43" spans="1:17" ht="45" x14ac:dyDescent="0.25">
      <c r="A43" s="3" t="s">
        <v>3</v>
      </c>
      <c r="B43" s="29" t="s">
        <v>36</v>
      </c>
      <c r="C43" s="15">
        <v>3</v>
      </c>
      <c r="D43" s="5">
        <f t="shared" si="8"/>
        <v>3</v>
      </c>
      <c r="E43" s="5">
        <f t="shared" si="9"/>
        <v>0</v>
      </c>
      <c r="F43" s="15" t="s">
        <v>61</v>
      </c>
      <c r="G43" s="5">
        <f t="shared" si="26"/>
        <v>3</v>
      </c>
      <c r="H43" s="5">
        <f t="shared" si="27"/>
        <v>0</v>
      </c>
      <c r="I43" s="29" t="s">
        <v>94</v>
      </c>
      <c r="J43" s="5"/>
      <c r="K43" s="5">
        <f t="shared" si="10"/>
        <v>0</v>
      </c>
      <c r="L43" s="5">
        <f t="shared" si="11"/>
        <v>0</v>
      </c>
      <c r="M43" s="5"/>
      <c r="N43" s="5"/>
      <c r="O43" s="5">
        <f t="shared" si="12"/>
        <v>0</v>
      </c>
      <c r="P43" s="5">
        <f t="shared" si="13"/>
        <v>0</v>
      </c>
      <c r="Q43" s="5"/>
    </row>
    <row r="44" spans="1:17" ht="30" x14ac:dyDescent="0.25">
      <c r="A44" s="3" t="s">
        <v>3</v>
      </c>
      <c r="B44" s="29" t="s">
        <v>37</v>
      </c>
      <c r="C44" s="15">
        <v>3</v>
      </c>
      <c r="D44" s="5">
        <f t="shared" si="8"/>
        <v>3</v>
      </c>
      <c r="E44" s="5">
        <f t="shared" si="9"/>
        <v>0</v>
      </c>
      <c r="F44" s="15" t="s">
        <v>61</v>
      </c>
      <c r="G44" s="5">
        <f t="shared" si="26"/>
        <v>3</v>
      </c>
      <c r="H44" s="5">
        <f t="shared" si="27"/>
        <v>0</v>
      </c>
      <c r="I44" s="30" t="s">
        <v>77</v>
      </c>
      <c r="J44" s="5"/>
      <c r="K44" s="5">
        <f t="shared" si="10"/>
        <v>0</v>
      </c>
      <c r="L44" s="5">
        <f t="shared" si="11"/>
        <v>0</v>
      </c>
      <c r="M44" s="5"/>
      <c r="N44" s="5"/>
      <c r="O44" s="5">
        <f t="shared" si="12"/>
        <v>0</v>
      </c>
      <c r="P44" s="5">
        <f t="shared" si="13"/>
        <v>0</v>
      </c>
      <c r="Q44" s="5"/>
    </row>
    <row r="45" spans="1:17" ht="30" x14ac:dyDescent="0.25">
      <c r="A45" s="3" t="s">
        <v>3</v>
      </c>
      <c r="B45" s="29" t="s">
        <v>38</v>
      </c>
      <c r="C45" s="15">
        <v>3</v>
      </c>
      <c r="D45" s="5">
        <f t="shared" si="8"/>
        <v>3</v>
      </c>
      <c r="E45" s="5">
        <f t="shared" si="9"/>
        <v>0</v>
      </c>
      <c r="F45" s="15" t="s">
        <v>61</v>
      </c>
      <c r="G45" s="5">
        <f t="shared" si="26"/>
        <v>3</v>
      </c>
      <c r="H45" s="5">
        <f t="shared" si="27"/>
        <v>0</v>
      </c>
      <c r="I45" s="30" t="s">
        <v>78</v>
      </c>
      <c r="J45" s="5"/>
      <c r="K45" s="5">
        <f t="shared" si="10"/>
        <v>0</v>
      </c>
      <c r="L45" s="5">
        <f t="shared" si="11"/>
        <v>0</v>
      </c>
      <c r="M45" s="5"/>
      <c r="N45" s="5"/>
      <c r="O45" s="5">
        <f t="shared" si="12"/>
        <v>0</v>
      </c>
      <c r="P45" s="5">
        <f t="shared" si="13"/>
        <v>0</v>
      </c>
      <c r="Q45" s="5"/>
    </row>
    <row r="46" spans="1:17" ht="14.25" customHeight="1" x14ac:dyDescent="0.25">
      <c r="A46" s="81" t="s">
        <v>119</v>
      </c>
      <c r="B46" s="82"/>
      <c r="C46" s="26"/>
      <c r="D46" s="5">
        <f t="shared" ref="D46:D49" si="28">IF(A46 = "Tech",C46, 0 )</f>
        <v>0</v>
      </c>
      <c r="E46" s="5">
        <f t="shared" ref="E46:E49" si="29">IF(A46 = "Strat",C46, 0 )</f>
        <v>0</v>
      </c>
      <c r="F46" s="26"/>
      <c r="G46" s="26"/>
      <c r="H46" s="26"/>
      <c r="I46" s="31"/>
      <c r="J46" s="2"/>
      <c r="K46" s="5">
        <f t="shared" ref="K46:K49" si="30">IF(AND(J46 = "Yes", A46="Tech"),I46, 0 )</f>
        <v>0</v>
      </c>
      <c r="L46" s="5">
        <f t="shared" ref="L46:L49" si="31">IF(AND(J46 = "Yes", A46="Strat"),I46, 0 )</f>
        <v>0</v>
      </c>
      <c r="M46" s="2"/>
      <c r="N46" s="2"/>
      <c r="O46" s="5">
        <f t="shared" ref="O46:O49" si="32">IF(AND(N46 = "Yes", A46="Tech"),M46, 0 )</f>
        <v>0</v>
      </c>
      <c r="P46" s="5">
        <f t="shared" ref="P46:P49" si="33">IF(AND(N46 = "Yes", A46="Strat"),M46, 0 )</f>
        <v>0</v>
      </c>
      <c r="Q46" s="2"/>
    </row>
    <row r="47" spans="1:17" ht="165" x14ac:dyDescent="0.25">
      <c r="A47" s="3" t="s">
        <v>3</v>
      </c>
      <c r="B47" s="29" t="s">
        <v>122</v>
      </c>
      <c r="C47" s="15">
        <v>3</v>
      </c>
      <c r="D47" s="5">
        <f t="shared" si="28"/>
        <v>3</v>
      </c>
      <c r="E47" s="5">
        <f t="shared" si="29"/>
        <v>0</v>
      </c>
      <c r="F47" s="15" t="s">
        <v>61</v>
      </c>
      <c r="G47" s="5">
        <f t="shared" ref="G47:G49" si="34">IF(AND(F47 = "Yes", A47="Tech"),C47, 0 )</f>
        <v>3</v>
      </c>
      <c r="H47" s="5">
        <f t="shared" ref="H47:H49" si="35">IF(AND(F47 = "Yes", A47="Strat"),C47, 0 )</f>
        <v>0</v>
      </c>
      <c r="I47" s="29" t="s">
        <v>123</v>
      </c>
      <c r="J47" s="5"/>
      <c r="K47" s="5">
        <f t="shared" si="30"/>
        <v>0</v>
      </c>
      <c r="L47" s="5">
        <f t="shared" si="31"/>
        <v>0</v>
      </c>
      <c r="M47" s="5"/>
      <c r="N47" s="5"/>
      <c r="O47" s="5">
        <f t="shared" si="32"/>
        <v>0</v>
      </c>
      <c r="P47" s="5">
        <f t="shared" si="33"/>
        <v>0</v>
      </c>
      <c r="Q47" s="5"/>
    </row>
    <row r="48" spans="1:17" ht="30" x14ac:dyDescent="0.25">
      <c r="A48" s="3" t="s">
        <v>3</v>
      </c>
      <c r="B48" s="29" t="s">
        <v>120</v>
      </c>
      <c r="C48" s="15">
        <v>3</v>
      </c>
      <c r="D48" s="5">
        <f t="shared" si="28"/>
        <v>3</v>
      </c>
      <c r="E48" s="5">
        <f t="shared" si="29"/>
        <v>0</v>
      </c>
      <c r="F48" s="15" t="s">
        <v>61</v>
      </c>
      <c r="G48" s="5">
        <f t="shared" si="34"/>
        <v>3</v>
      </c>
      <c r="H48" s="5">
        <f t="shared" si="35"/>
        <v>0</v>
      </c>
      <c r="I48" s="30" t="s">
        <v>124</v>
      </c>
      <c r="J48" s="5"/>
      <c r="K48" s="5">
        <f t="shared" si="30"/>
        <v>0</v>
      </c>
      <c r="L48" s="5">
        <f t="shared" si="31"/>
        <v>0</v>
      </c>
      <c r="M48" s="5"/>
      <c r="N48" s="5"/>
      <c r="O48" s="5">
        <f t="shared" si="32"/>
        <v>0</v>
      </c>
      <c r="P48" s="5">
        <f t="shared" si="33"/>
        <v>0</v>
      </c>
      <c r="Q48" s="5"/>
    </row>
    <row r="49" spans="1:17" ht="30" x14ac:dyDescent="0.25">
      <c r="A49" s="3" t="s">
        <v>3</v>
      </c>
      <c r="B49" s="29" t="s">
        <v>121</v>
      </c>
      <c r="C49" s="15">
        <v>3</v>
      </c>
      <c r="D49" s="5">
        <f t="shared" si="28"/>
        <v>3</v>
      </c>
      <c r="E49" s="5">
        <f t="shared" si="29"/>
        <v>0</v>
      </c>
      <c r="F49" s="15" t="s">
        <v>61</v>
      </c>
      <c r="G49" s="5">
        <f t="shared" si="34"/>
        <v>3</v>
      </c>
      <c r="H49" s="5">
        <f t="shared" si="35"/>
        <v>0</v>
      </c>
      <c r="I49" s="30" t="s">
        <v>125</v>
      </c>
      <c r="J49" s="5"/>
      <c r="K49" s="5">
        <f t="shared" si="30"/>
        <v>0</v>
      </c>
      <c r="L49" s="5">
        <f t="shared" si="31"/>
        <v>0</v>
      </c>
      <c r="M49" s="5"/>
      <c r="N49" s="5"/>
      <c r="O49" s="5">
        <f t="shared" si="32"/>
        <v>0</v>
      </c>
      <c r="P49" s="5">
        <f t="shared" si="33"/>
        <v>0</v>
      </c>
      <c r="Q49" s="5"/>
    </row>
    <row r="50" spans="1:17" x14ac:dyDescent="0.25">
      <c r="A50" s="3" t="s">
        <v>10</v>
      </c>
      <c r="B50" s="29" t="s">
        <v>10</v>
      </c>
      <c r="C50" s="15"/>
      <c r="D50" s="5">
        <f t="shared" si="8"/>
        <v>0</v>
      </c>
      <c r="E50" s="5">
        <f t="shared" si="9"/>
        <v>0</v>
      </c>
      <c r="F50" s="15"/>
      <c r="G50" s="5">
        <f t="shared" si="26"/>
        <v>0</v>
      </c>
      <c r="H50" s="5">
        <f t="shared" si="27"/>
        <v>0</v>
      </c>
      <c r="I50" s="30"/>
      <c r="J50" s="5"/>
      <c r="K50" s="5">
        <f t="shared" si="10"/>
        <v>0</v>
      </c>
      <c r="L50" s="5">
        <f t="shared" si="11"/>
        <v>0</v>
      </c>
      <c r="M50" s="5"/>
      <c r="N50" s="5"/>
      <c r="O50" s="5">
        <f t="shared" si="12"/>
        <v>0</v>
      </c>
      <c r="P50" s="5">
        <f t="shared" si="13"/>
        <v>0</v>
      </c>
      <c r="Q50" s="5"/>
    </row>
    <row r="51" spans="1:17" ht="14.25" customHeight="1" x14ac:dyDescent="0.25">
      <c r="A51" s="81" t="s">
        <v>39</v>
      </c>
      <c r="B51" s="82"/>
      <c r="C51" s="20"/>
      <c r="D51" s="5">
        <f t="shared" si="8"/>
        <v>0</v>
      </c>
      <c r="E51" s="5">
        <f t="shared" si="9"/>
        <v>0</v>
      </c>
      <c r="F51" s="20"/>
      <c r="G51" s="20"/>
      <c r="H51" s="20"/>
      <c r="I51" s="31"/>
      <c r="J51" s="2"/>
      <c r="K51" s="5">
        <f t="shared" si="10"/>
        <v>0</v>
      </c>
      <c r="L51" s="5">
        <f t="shared" si="11"/>
        <v>0</v>
      </c>
      <c r="M51" s="2"/>
      <c r="N51" s="2"/>
      <c r="O51" s="5">
        <f t="shared" si="12"/>
        <v>0</v>
      </c>
      <c r="P51" s="5">
        <f t="shared" si="13"/>
        <v>0</v>
      </c>
      <c r="Q51" s="2"/>
    </row>
    <row r="52" spans="1:17" x14ac:dyDescent="0.25">
      <c r="A52" s="3" t="s">
        <v>3</v>
      </c>
      <c r="B52" s="29" t="s">
        <v>40</v>
      </c>
      <c r="C52" s="15">
        <v>5</v>
      </c>
      <c r="D52" s="5">
        <f t="shared" si="8"/>
        <v>5</v>
      </c>
      <c r="E52" s="5">
        <f t="shared" si="9"/>
        <v>0</v>
      </c>
      <c r="F52" s="15" t="s">
        <v>61</v>
      </c>
      <c r="G52" s="5">
        <f t="shared" ref="G52" si="36">IF(AND(F52 = "Yes", A52="Tech"),C52, 0 )</f>
        <v>5</v>
      </c>
      <c r="H52" s="5">
        <f t="shared" ref="H52" si="37">IF(AND(F52 = "Yes", A52="Strat"),C52, 0 )</f>
        <v>0</v>
      </c>
      <c r="I52" s="28" t="s">
        <v>95</v>
      </c>
      <c r="J52" s="5"/>
      <c r="K52" s="5">
        <f t="shared" si="10"/>
        <v>0</v>
      </c>
      <c r="L52" s="5">
        <f t="shared" si="11"/>
        <v>0</v>
      </c>
      <c r="M52" s="5"/>
      <c r="N52" s="5"/>
      <c r="O52" s="5">
        <f t="shared" si="12"/>
        <v>0</v>
      </c>
      <c r="P52" s="5">
        <f t="shared" si="13"/>
        <v>0</v>
      </c>
      <c r="Q52" s="5"/>
    </row>
    <row r="53" spans="1:17" ht="30" x14ac:dyDescent="0.25">
      <c r="A53" s="3" t="s">
        <v>3</v>
      </c>
      <c r="B53" s="29" t="s">
        <v>41</v>
      </c>
      <c r="C53" s="15">
        <v>5</v>
      </c>
      <c r="D53" s="5">
        <f t="shared" si="8"/>
        <v>5</v>
      </c>
      <c r="E53" s="5">
        <f t="shared" si="9"/>
        <v>0</v>
      </c>
      <c r="F53" s="15" t="s">
        <v>61</v>
      </c>
      <c r="G53" s="5">
        <f t="shared" ref="G53:G57" si="38">IF(AND(F53 = "Yes", A53="Tech"),C53, 0 )</f>
        <v>5</v>
      </c>
      <c r="H53" s="5">
        <f t="shared" ref="H53:H57" si="39">IF(AND(F53 = "Yes", A53="Strat"),C53, 0 )</f>
        <v>0</v>
      </c>
      <c r="I53" s="30" t="s">
        <v>96</v>
      </c>
      <c r="J53" s="5"/>
      <c r="K53" s="5">
        <f t="shared" si="10"/>
        <v>0</v>
      </c>
      <c r="L53" s="5">
        <f t="shared" si="11"/>
        <v>0</v>
      </c>
      <c r="M53" s="5"/>
      <c r="N53" s="5"/>
      <c r="O53" s="5">
        <f t="shared" si="12"/>
        <v>0</v>
      </c>
      <c r="P53" s="5">
        <f t="shared" si="13"/>
        <v>0</v>
      </c>
      <c r="Q53" s="5"/>
    </row>
    <row r="54" spans="1:17" ht="30" x14ac:dyDescent="0.25">
      <c r="A54" s="3" t="s">
        <v>3</v>
      </c>
      <c r="B54" s="29" t="s">
        <v>42</v>
      </c>
      <c r="C54" s="15">
        <v>3</v>
      </c>
      <c r="D54" s="5">
        <f t="shared" si="8"/>
        <v>3</v>
      </c>
      <c r="E54" s="5">
        <f t="shared" si="9"/>
        <v>0</v>
      </c>
      <c r="F54" s="15" t="s">
        <v>61</v>
      </c>
      <c r="G54" s="5">
        <f t="shared" si="38"/>
        <v>3</v>
      </c>
      <c r="H54" s="5">
        <f t="shared" si="39"/>
        <v>0</v>
      </c>
      <c r="I54" s="30" t="s">
        <v>79</v>
      </c>
      <c r="J54" s="5"/>
      <c r="K54" s="5">
        <f t="shared" si="10"/>
        <v>0</v>
      </c>
      <c r="L54" s="5">
        <f t="shared" si="11"/>
        <v>0</v>
      </c>
      <c r="M54" s="5"/>
      <c r="N54" s="5"/>
      <c r="O54" s="5">
        <f t="shared" si="12"/>
        <v>0</v>
      </c>
      <c r="P54" s="5">
        <f t="shared" si="13"/>
        <v>0</v>
      </c>
      <c r="Q54" s="5"/>
    </row>
    <row r="55" spans="1:17" ht="45" x14ac:dyDescent="0.25">
      <c r="A55" s="3" t="s">
        <v>3</v>
      </c>
      <c r="B55" s="29" t="s">
        <v>63</v>
      </c>
      <c r="C55" s="15">
        <v>5</v>
      </c>
      <c r="D55" s="5">
        <f t="shared" si="8"/>
        <v>5</v>
      </c>
      <c r="E55" s="5">
        <f t="shared" si="9"/>
        <v>0</v>
      </c>
      <c r="F55" s="15" t="s">
        <v>61</v>
      </c>
      <c r="G55" s="5">
        <f t="shared" si="38"/>
        <v>5</v>
      </c>
      <c r="H55" s="5">
        <f t="shared" si="39"/>
        <v>0</v>
      </c>
      <c r="I55" s="30" t="s">
        <v>73</v>
      </c>
      <c r="J55" s="5"/>
      <c r="K55" s="5">
        <f t="shared" si="10"/>
        <v>0</v>
      </c>
      <c r="L55" s="5">
        <f t="shared" si="11"/>
        <v>0</v>
      </c>
      <c r="M55" s="5"/>
      <c r="N55" s="5"/>
      <c r="O55" s="5">
        <f t="shared" si="12"/>
        <v>0</v>
      </c>
      <c r="P55" s="5">
        <f t="shared" si="13"/>
        <v>0</v>
      </c>
      <c r="Q55" s="5"/>
    </row>
    <row r="56" spans="1:17" ht="90" x14ac:dyDescent="0.25">
      <c r="A56" s="3" t="s">
        <v>3</v>
      </c>
      <c r="B56" s="29" t="s">
        <v>43</v>
      </c>
      <c r="C56" s="15">
        <v>3</v>
      </c>
      <c r="D56" s="5">
        <f t="shared" si="8"/>
        <v>3</v>
      </c>
      <c r="E56" s="5">
        <f t="shared" si="9"/>
        <v>0</v>
      </c>
      <c r="F56" s="15" t="s">
        <v>61</v>
      </c>
      <c r="G56" s="5">
        <f t="shared" si="38"/>
        <v>3</v>
      </c>
      <c r="H56" s="5">
        <f t="shared" si="39"/>
        <v>0</v>
      </c>
      <c r="I56" s="30" t="s">
        <v>80</v>
      </c>
      <c r="J56" s="5"/>
      <c r="K56" s="5">
        <f t="shared" si="10"/>
        <v>0</v>
      </c>
      <c r="L56" s="5">
        <f t="shared" si="11"/>
        <v>0</v>
      </c>
      <c r="M56" s="5"/>
      <c r="N56" s="5"/>
      <c r="O56" s="5">
        <f t="shared" si="12"/>
        <v>0</v>
      </c>
      <c r="P56" s="5">
        <f t="shared" si="13"/>
        <v>0</v>
      </c>
      <c r="Q56" s="5"/>
    </row>
    <row r="57" spans="1:17" x14ac:dyDescent="0.25">
      <c r="A57" s="3"/>
      <c r="B57" s="29"/>
      <c r="C57" s="15"/>
      <c r="D57" s="5">
        <f t="shared" si="8"/>
        <v>0</v>
      </c>
      <c r="E57" s="5">
        <f t="shared" si="9"/>
        <v>0</v>
      </c>
      <c r="F57" s="15"/>
      <c r="G57" s="5">
        <f t="shared" si="38"/>
        <v>0</v>
      </c>
      <c r="H57" s="5">
        <f t="shared" si="39"/>
        <v>0</v>
      </c>
      <c r="I57" s="30"/>
      <c r="J57" s="5"/>
      <c r="K57" s="5">
        <f t="shared" si="10"/>
        <v>0</v>
      </c>
      <c r="L57" s="5">
        <f t="shared" si="11"/>
        <v>0</v>
      </c>
      <c r="M57" s="5"/>
      <c r="N57" s="5"/>
      <c r="O57" s="5">
        <f t="shared" si="12"/>
        <v>0</v>
      </c>
      <c r="P57" s="5">
        <f t="shared" si="13"/>
        <v>0</v>
      </c>
      <c r="Q57" s="5"/>
    </row>
    <row r="58" spans="1:17" ht="14.25" customHeight="1" x14ac:dyDescent="0.25">
      <c r="A58" s="81" t="s">
        <v>44</v>
      </c>
      <c r="B58" s="83"/>
      <c r="C58" s="2"/>
      <c r="D58" s="5">
        <f t="shared" si="8"/>
        <v>0</v>
      </c>
      <c r="E58" s="5">
        <f t="shared" si="9"/>
        <v>0</v>
      </c>
      <c r="F58" s="2"/>
      <c r="G58" s="2"/>
      <c r="H58" s="2"/>
      <c r="I58" s="27"/>
      <c r="J58" s="2"/>
      <c r="K58" s="5">
        <f t="shared" si="10"/>
        <v>0</v>
      </c>
      <c r="L58" s="5">
        <f t="shared" si="11"/>
        <v>0</v>
      </c>
      <c r="M58" s="2"/>
      <c r="N58" s="2"/>
      <c r="O58" s="5">
        <f t="shared" si="12"/>
        <v>0</v>
      </c>
      <c r="P58" s="5">
        <f t="shared" si="13"/>
        <v>0</v>
      </c>
      <c r="Q58" s="2"/>
    </row>
    <row r="59" spans="1:17" ht="45" x14ac:dyDescent="0.25">
      <c r="A59" s="3" t="s">
        <v>9</v>
      </c>
      <c r="B59" s="29" t="s">
        <v>45</v>
      </c>
      <c r="C59" s="15">
        <v>5</v>
      </c>
      <c r="D59" s="5">
        <f t="shared" si="8"/>
        <v>0</v>
      </c>
      <c r="E59" s="5">
        <f t="shared" si="9"/>
        <v>5</v>
      </c>
      <c r="F59" s="15" t="s">
        <v>61</v>
      </c>
      <c r="G59" s="5">
        <f t="shared" ref="G59" si="40">IF(AND(F59 = "Yes", A59="Tech"),C59, 0 )</f>
        <v>0</v>
      </c>
      <c r="H59" s="5">
        <f t="shared" ref="H59" si="41">IF(AND(F59 = "Yes", A59="Strat"),C59, 0 )</f>
        <v>5</v>
      </c>
      <c r="I59" s="29" t="s">
        <v>91</v>
      </c>
      <c r="J59" s="5"/>
      <c r="K59" s="5">
        <f t="shared" si="10"/>
        <v>0</v>
      </c>
      <c r="L59" s="5">
        <f t="shared" si="11"/>
        <v>0</v>
      </c>
      <c r="M59" s="5"/>
      <c r="N59" s="5"/>
      <c r="O59" s="5">
        <f t="shared" si="12"/>
        <v>0</v>
      </c>
      <c r="P59" s="5">
        <f t="shared" si="13"/>
        <v>0</v>
      </c>
      <c r="Q59" s="5"/>
    </row>
    <row r="60" spans="1:17" ht="120" x14ac:dyDescent="0.25">
      <c r="A60" s="3" t="s">
        <v>3</v>
      </c>
      <c r="B60" s="29" t="s">
        <v>46</v>
      </c>
      <c r="C60" s="15">
        <v>3</v>
      </c>
      <c r="D60" s="5">
        <f t="shared" si="8"/>
        <v>3</v>
      </c>
      <c r="E60" s="5">
        <f t="shared" si="9"/>
        <v>0</v>
      </c>
      <c r="F60" s="15" t="s">
        <v>61</v>
      </c>
      <c r="G60" s="5">
        <f t="shared" ref="G60:G72" si="42">IF(AND(F60 = "Yes", A60="Tech"),C60, 0 )</f>
        <v>3</v>
      </c>
      <c r="H60" s="5">
        <f t="shared" ref="H60:H72" si="43">IF(AND(F60 = "Yes", A60="Strat"),C60, 0 )</f>
        <v>0</v>
      </c>
      <c r="I60" s="29" t="s">
        <v>126</v>
      </c>
      <c r="J60" s="5"/>
      <c r="K60" s="5">
        <f t="shared" si="10"/>
        <v>0</v>
      </c>
      <c r="L60" s="5">
        <f t="shared" si="11"/>
        <v>0</v>
      </c>
      <c r="M60" s="5"/>
      <c r="N60" s="5"/>
      <c r="O60" s="5">
        <f t="shared" si="12"/>
        <v>0</v>
      </c>
      <c r="P60" s="5">
        <f t="shared" si="13"/>
        <v>0</v>
      </c>
      <c r="Q60" s="5"/>
    </row>
    <row r="61" spans="1:17" ht="30" x14ac:dyDescent="0.25">
      <c r="A61" s="3" t="s">
        <v>9</v>
      </c>
      <c r="B61" s="33" t="s">
        <v>47</v>
      </c>
      <c r="C61" s="15">
        <v>5</v>
      </c>
      <c r="D61" s="5">
        <f t="shared" si="8"/>
        <v>0</v>
      </c>
      <c r="E61" s="5">
        <f t="shared" si="9"/>
        <v>5</v>
      </c>
      <c r="F61" s="15" t="s">
        <v>61</v>
      </c>
      <c r="G61" s="5">
        <f t="shared" si="42"/>
        <v>0</v>
      </c>
      <c r="H61" s="5">
        <f t="shared" si="43"/>
        <v>5</v>
      </c>
      <c r="I61" s="29" t="s">
        <v>92</v>
      </c>
      <c r="J61" s="5"/>
      <c r="K61" s="5">
        <f t="shared" si="10"/>
        <v>0</v>
      </c>
      <c r="L61" s="5">
        <f t="shared" si="11"/>
        <v>0</v>
      </c>
      <c r="M61" s="5"/>
      <c r="N61" s="5"/>
      <c r="O61" s="5">
        <f t="shared" si="12"/>
        <v>0</v>
      </c>
      <c r="P61" s="5">
        <f t="shared" si="13"/>
        <v>0</v>
      </c>
      <c r="Q61" s="5"/>
    </row>
    <row r="62" spans="1:17" ht="75" x14ac:dyDescent="0.25">
      <c r="A62" s="3" t="s">
        <v>3</v>
      </c>
      <c r="B62" s="29" t="s">
        <v>105</v>
      </c>
      <c r="C62" s="15">
        <v>3</v>
      </c>
      <c r="D62" s="5">
        <f t="shared" si="8"/>
        <v>3</v>
      </c>
      <c r="E62" s="5">
        <f t="shared" si="9"/>
        <v>0</v>
      </c>
      <c r="F62" s="15" t="s">
        <v>61</v>
      </c>
      <c r="G62" s="5">
        <f t="shared" si="42"/>
        <v>3</v>
      </c>
      <c r="H62" s="5">
        <f t="shared" si="43"/>
        <v>0</v>
      </c>
      <c r="I62" s="29" t="s">
        <v>93</v>
      </c>
      <c r="J62" s="5"/>
      <c r="K62" s="5">
        <f t="shared" si="10"/>
        <v>0</v>
      </c>
      <c r="L62" s="5">
        <f t="shared" si="11"/>
        <v>0</v>
      </c>
      <c r="M62" s="5"/>
      <c r="N62" s="5"/>
      <c r="O62" s="5">
        <f t="shared" si="12"/>
        <v>0</v>
      </c>
      <c r="P62" s="5">
        <f t="shared" si="13"/>
        <v>0</v>
      </c>
      <c r="Q62" s="5"/>
    </row>
    <row r="63" spans="1:17" ht="14.25" customHeight="1" x14ac:dyDescent="0.25">
      <c r="A63" s="81" t="s">
        <v>132</v>
      </c>
      <c r="B63" s="82"/>
      <c r="C63" s="82"/>
      <c r="D63" s="82"/>
      <c r="E63" s="82"/>
      <c r="F63" s="82"/>
      <c r="G63" s="82"/>
      <c r="H63" s="82"/>
      <c r="I63" s="83"/>
      <c r="J63" s="2"/>
      <c r="K63" s="2"/>
      <c r="L63" s="2"/>
      <c r="M63" s="2"/>
      <c r="N63" s="2"/>
      <c r="O63" s="2"/>
      <c r="P63" s="2"/>
      <c r="Q63" s="2"/>
    </row>
    <row r="64" spans="1:17" ht="45" x14ac:dyDescent="0.25">
      <c r="A64" s="3" t="s">
        <v>3</v>
      </c>
      <c r="B64" s="29" t="s">
        <v>106</v>
      </c>
      <c r="C64" s="15">
        <v>3</v>
      </c>
      <c r="D64" s="5">
        <f t="shared" ref="D64:D65" si="44">IF(A64 = "Tech",C64, 0 )</f>
        <v>3</v>
      </c>
      <c r="E64" s="5">
        <f t="shared" ref="E64:E65" si="45">IF(A64 = "Strat",C64, 0 )</f>
        <v>0</v>
      </c>
      <c r="F64" s="15" t="s">
        <v>61</v>
      </c>
      <c r="G64" s="5">
        <f>IF(AND(F64 = "Yes", A64="Tech"),C64, 0 )</f>
        <v>3</v>
      </c>
      <c r="H64" s="5">
        <f>IF(AND(F64 = "Yes", A64="Strat"),C64, 0 )</f>
        <v>0</v>
      </c>
      <c r="I64" s="29" t="s">
        <v>85</v>
      </c>
      <c r="J64" s="5"/>
      <c r="K64" s="5">
        <f t="shared" ref="K64:K65" si="46">IF(AND(J64 = "Yes", A64="Tech"),I64, 0 )</f>
        <v>0</v>
      </c>
      <c r="L64" s="5">
        <f t="shared" ref="L64:L65" si="47">IF(AND(J64 = "Yes", A64="Strat"),I64, 0 )</f>
        <v>0</v>
      </c>
      <c r="M64" s="5"/>
      <c r="N64" s="5"/>
      <c r="O64" s="5">
        <f t="shared" ref="O64:O65" si="48">IF(AND(N64 = "Yes", A64="Tech"),M64, 0 )</f>
        <v>0</v>
      </c>
      <c r="P64" s="5">
        <f t="shared" ref="P64:P65" si="49">IF(AND(N64 = "Yes", A64="Strat"),M64, 0 )</f>
        <v>0</v>
      </c>
      <c r="Q64" s="5"/>
    </row>
    <row r="65" spans="1:17" x14ac:dyDescent="0.25">
      <c r="A65" s="3" t="s">
        <v>3</v>
      </c>
      <c r="B65" s="29" t="s">
        <v>133</v>
      </c>
      <c r="C65" s="15">
        <v>3</v>
      </c>
      <c r="D65" s="5">
        <f t="shared" si="44"/>
        <v>3</v>
      </c>
      <c r="E65" s="5">
        <f t="shared" si="45"/>
        <v>0</v>
      </c>
      <c r="F65" s="15" t="s">
        <v>61</v>
      </c>
      <c r="G65" s="5">
        <f t="shared" ref="G65" si="50">IF(AND(F65 = "Yes", A65="Tech"),C65, 0 )</f>
        <v>3</v>
      </c>
      <c r="H65" s="5">
        <f t="shared" ref="H65" si="51">IF(AND(F65 = "Yes", A65="Strat"),C65, 0 )</f>
        <v>0</v>
      </c>
      <c r="I65" s="28" t="s">
        <v>134</v>
      </c>
      <c r="J65" s="5"/>
      <c r="K65" s="5">
        <f t="shared" si="46"/>
        <v>0</v>
      </c>
      <c r="L65" s="5">
        <f t="shared" si="47"/>
        <v>0</v>
      </c>
      <c r="M65" s="5"/>
      <c r="N65" s="5"/>
      <c r="O65" s="5">
        <f t="shared" si="48"/>
        <v>0</v>
      </c>
      <c r="P65" s="5">
        <f t="shared" si="49"/>
        <v>0</v>
      </c>
      <c r="Q65" s="5"/>
    </row>
    <row r="66" spans="1:17" ht="14.25" customHeight="1" x14ac:dyDescent="0.25">
      <c r="A66" s="81" t="s">
        <v>2</v>
      </c>
      <c r="B66" s="82"/>
      <c r="C66" s="82"/>
      <c r="D66" s="82"/>
      <c r="E66" s="82"/>
      <c r="F66" s="82"/>
      <c r="G66" s="82"/>
      <c r="H66" s="82"/>
      <c r="I66" s="83"/>
      <c r="J66" s="2"/>
      <c r="K66" s="2"/>
      <c r="L66" s="2"/>
      <c r="M66" s="2"/>
      <c r="N66" s="2"/>
      <c r="O66" s="2"/>
      <c r="P66" s="2"/>
      <c r="Q66" s="2"/>
    </row>
    <row r="67" spans="1:17" ht="30" x14ac:dyDescent="0.25">
      <c r="A67" s="3" t="s">
        <v>3</v>
      </c>
      <c r="B67" s="29" t="s">
        <v>4</v>
      </c>
      <c r="C67" s="15">
        <v>3</v>
      </c>
      <c r="D67" s="5">
        <f t="shared" ref="D67:D71" si="52">IF(A67 = "Tech",C67, 0 )</f>
        <v>3</v>
      </c>
      <c r="E67" s="5">
        <f t="shared" ref="E67:E71" si="53">IF(A67 = "Strat",C67, 0 )</f>
        <v>0</v>
      </c>
      <c r="F67" s="15" t="s">
        <v>61</v>
      </c>
      <c r="G67" s="5">
        <f>IF(AND(F67 = "Yes", A67="Tech"),C67, 0 )</f>
        <v>3</v>
      </c>
      <c r="H67" s="5">
        <f>IF(AND(F67 = "Yes", A67="Strat"),C67, 0 )</f>
        <v>0</v>
      </c>
      <c r="I67" s="28" t="s">
        <v>81</v>
      </c>
      <c r="J67" s="5"/>
      <c r="K67" s="5">
        <f t="shared" ref="K67:K71" si="54">IF(AND(J67 = "Yes", A67="Tech"),I67, 0 )</f>
        <v>0</v>
      </c>
      <c r="L67" s="5">
        <f t="shared" ref="L67:L71" si="55">IF(AND(J67 = "Yes", A67="Strat"),I67, 0 )</f>
        <v>0</v>
      </c>
      <c r="M67" s="5"/>
      <c r="N67" s="5"/>
      <c r="O67" s="5">
        <f t="shared" ref="O67:O71" si="56">IF(AND(N67 = "Yes", A67="Tech"),M67, 0 )</f>
        <v>0</v>
      </c>
      <c r="P67" s="5">
        <f t="shared" ref="P67:P71" si="57">IF(AND(N67 = "Yes", A67="Strat"),M67, 0 )</f>
        <v>0</v>
      </c>
      <c r="Q67" s="5"/>
    </row>
    <row r="68" spans="1:17" x14ac:dyDescent="0.25">
      <c r="A68" s="3" t="s">
        <v>3</v>
      </c>
      <c r="B68" s="29" t="s">
        <v>5</v>
      </c>
      <c r="C68" s="15">
        <v>5</v>
      </c>
      <c r="D68" s="5">
        <f t="shared" si="52"/>
        <v>5</v>
      </c>
      <c r="E68" s="5">
        <f t="shared" si="53"/>
        <v>0</v>
      </c>
      <c r="F68" s="15" t="s">
        <v>61</v>
      </c>
      <c r="G68" s="5">
        <f t="shared" ref="G68:G71" si="58">IF(AND(F68 = "Yes", A68="Tech"),C68, 0 )</f>
        <v>5</v>
      </c>
      <c r="H68" s="5">
        <f t="shared" ref="H68:H71" si="59">IF(AND(F68 = "Yes", A68="Strat"),C68, 0 )</f>
        <v>0</v>
      </c>
      <c r="I68" s="28" t="s">
        <v>82</v>
      </c>
      <c r="J68" s="5"/>
      <c r="K68" s="5">
        <f t="shared" si="54"/>
        <v>0</v>
      </c>
      <c r="L68" s="5">
        <f t="shared" si="55"/>
        <v>0</v>
      </c>
      <c r="M68" s="5"/>
      <c r="N68" s="5"/>
      <c r="O68" s="5">
        <f t="shared" si="56"/>
        <v>0</v>
      </c>
      <c r="P68" s="5">
        <f t="shared" si="57"/>
        <v>0</v>
      </c>
      <c r="Q68" s="5"/>
    </row>
    <row r="69" spans="1:17" x14ac:dyDescent="0.25">
      <c r="A69" s="3" t="s">
        <v>3</v>
      </c>
      <c r="B69" s="28" t="s">
        <v>6</v>
      </c>
      <c r="C69" s="18">
        <v>5</v>
      </c>
      <c r="D69" s="5">
        <f t="shared" si="52"/>
        <v>5</v>
      </c>
      <c r="E69" s="5">
        <f t="shared" si="53"/>
        <v>0</v>
      </c>
      <c r="F69" s="15" t="s">
        <v>61</v>
      </c>
      <c r="G69" s="5">
        <f t="shared" si="58"/>
        <v>5</v>
      </c>
      <c r="H69" s="5">
        <f t="shared" si="59"/>
        <v>0</v>
      </c>
      <c r="I69" s="28" t="s">
        <v>83</v>
      </c>
      <c r="J69" s="5"/>
      <c r="K69" s="5">
        <f t="shared" si="54"/>
        <v>0</v>
      </c>
      <c r="L69" s="5">
        <f t="shared" si="55"/>
        <v>0</v>
      </c>
      <c r="M69" s="5"/>
      <c r="N69" s="5"/>
      <c r="O69" s="5">
        <f t="shared" si="56"/>
        <v>0</v>
      </c>
      <c r="P69" s="5">
        <f t="shared" si="57"/>
        <v>0</v>
      </c>
      <c r="Q69" s="5"/>
    </row>
    <row r="70" spans="1:17" ht="30" x14ac:dyDescent="0.25">
      <c r="A70" s="3" t="s">
        <v>9</v>
      </c>
      <c r="B70" s="29" t="s">
        <v>7</v>
      </c>
      <c r="C70" s="15">
        <v>5</v>
      </c>
      <c r="D70" s="5">
        <f t="shared" si="52"/>
        <v>0</v>
      </c>
      <c r="E70" s="5">
        <f t="shared" si="53"/>
        <v>5</v>
      </c>
      <c r="F70" s="15" t="s">
        <v>61</v>
      </c>
      <c r="G70" s="5">
        <f t="shared" si="58"/>
        <v>0</v>
      </c>
      <c r="H70" s="5">
        <f t="shared" si="59"/>
        <v>5</v>
      </c>
      <c r="I70" s="29" t="s">
        <v>84</v>
      </c>
      <c r="J70" s="5"/>
      <c r="K70" s="5">
        <f t="shared" si="54"/>
        <v>0</v>
      </c>
      <c r="L70" s="5">
        <f t="shared" si="55"/>
        <v>0</v>
      </c>
      <c r="M70" s="5"/>
      <c r="N70" s="5"/>
      <c r="O70" s="5">
        <f t="shared" si="56"/>
        <v>0</v>
      </c>
      <c r="P70" s="5">
        <f t="shared" si="57"/>
        <v>0</v>
      </c>
      <c r="Q70" s="5"/>
    </row>
    <row r="71" spans="1:17" x14ac:dyDescent="0.25">
      <c r="A71" s="3"/>
      <c r="B71" s="29"/>
      <c r="C71" s="15"/>
      <c r="D71" s="5">
        <f t="shared" si="52"/>
        <v>0</v>
      </c>
      <c r="E71" s="5">
        <f t="shared" si="53"/>
        <v>0</v>
      </c>
      <c r="F71" s="15"/>
      <c r="G71" s="5">
        <f t="shared" si="58"/>
        <v>0</v>
      </c>
      <c r="H71" s="5">
        <f t="shared" si="59"/>
        <v>0</v>
      </c>
      <c r="I71" s="30"/>
      <c r="J71" s="5"/>
      <c r="K71" s="5">
        <f t="shared" si="54"/>
        <v>0</v>
      </c>
      <c r="L71" s="5">
        <f t="shared" si="55"/>
        <v>0</v>
      </c>
      <c r="M71" s="5"/>
      <c r="N71" s="5"/>
      <c r="O71" s="5">
        <f t="shared" si="56"/>
        <v>0</v>
      </c>
      <c r="P71" s="5">
        <f t="shared" si="57"/>
        <v>0</v>
      </c>
      <c r="Q71" s="5"/>
    </row>
    <row r="72" spans="1:17" x14ac:dyDescent="0.25">
      <c r="A72" s="3"/>
      <c r="B72" s="29"/>
      <c r="C72" s="15"/>
      <c r="D72" s="5">
        <f t="shared" si="8"/>
        <v>0</v>
      </c>
      <c r="E72" s="5">
        <f t="shared" si="9"/>
        <v>0</v>
      </c>
      <c r="F72" s="15"/>
      <c r="G72" s="5">
        <f t="shared" si="42"/>
        <v>0</v>
      </c>
      <c r="H72" s="5">
        <f t="shared" si="43"/>
        <v>0</v>
      </c>
      <c r="I72" s="30"/>
      <c r="J72" s="5"/>
      <c r="K72" s="5">
        <f t="shared" si="10"/>
        <v>0</v>
      </c>
      <c r="L72" s="5">
        <f t="shared" si="11"/>
        <v>0</v>
      </c>
      <c r="M72" s="5"/>
      <c r="N72" s="5"/>
      <c r="O72" s="5">
        <f t="shared" si="12"/>
        <v>0</v>
      </c>
      <c r="P72" s="5">
        <f t="shared" si="13"/>
        <v>0</v>
      </c>
      <c r="Q72" s="5"/>
    </row>
  </sheetData>
  <mergeCells count="13">
    <mergeCell ref="F1:I1"/>
    <mergeCell ref="J1:M1"/>
    <mergeCell ref="N1:Q1"/>
    <mergeCell ref="A66:I66"/>
    <mergeCell ref="A11:B11"/>
    <mergeCell ref="A4:B4"/>
    <mergeCell ref="A63:I63"/>
    <mergeCell ref="A18:B18"/>
    <mergeCell ref="A27:B27"/>
    <mergeCell ref="A40:B40"/>
    <mergeCell ref="A51:B51"/>
    <mergeCell ref="A58:B58"/>
    <mergeCell ref="A46:B46"/>
  </mergeCells>
  <phoneticPr fontId="9" type="noConversion"/>
  <dataValidations count="3">
    <dataValidation type="list" allowBlank="1" showInputMessage="1" showErrorMessage="1" sqref="O66:P66 K66:L66 A1:A3 A5:A10 A12:A17 A19:A26 A28:A39 B66:I66 A52:A57 A47:A50 A41:A45 A59:A62 O63:P63 K63:L63 A64:A65 B63:I63 A67:A1048576" xr:uid="{C4776901-5973-47AA-934D-F1DA10CB4565}">
      <formula1>CAT_LIST</formula1>
    </dataValidation>
    <dataValidation type="list" allowBlank="1" showInputMessage="1" showErrorMessage="1" sqref="C1:C62 C64:C65 C67:C1048576" xr:uid="{5DF9C7E4-7135-48B6-9DE4-BF47CBA457A8}">
      <formula1>Weights</formula1>
    </dataValidation>
    <dataValidation type="list" allowBlank="1" showInputMessage="1" showErrorMessage="1" sqref="K1:L1 K73:L1048576 O1:P1 O73:P1048576 F1:F62 F64:F65 F67:F1048576 N1:N1048576 J1:J1048576" xr:uid="{0E8AAACC-B2D6-4F89-94FE-AE146BCA724D}">
      <formula1>Question</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f I O P U c l C i G 2 l A A A A 9 Q A A A B I A H A B D b 2 5 m a W c v U G F j a 2 F n Z S 5 4 b W w g o h g A K K A U A A A A A A A A A A A A A A A A A A A A A A A A A A A A h Y + x C s I w G I R f p W R v k k b B U t I U d H C x I A j i G t L Y B t u / 0 q S m 7 + b g I / k K V r T q 5 n j f 3 c H d / X r j 2 d D U w U V 3 1 r S Q o g h T F G h Q b W G g T F H v j m G M M s G 3 U p 1 k q Y M x D D Y Z r E l R 5 d w 5 I c R 7 j / 0 M t 1 1 J G K U R O e S b n a p 0 I 0 M D 1 k l Q G n 1 a x f 8 W E n z / G i M Y j h e Y s T m m n E y M 5 w a + P h v n P t 0 f y F d 9 7 f p O C w 3 h e s n J J D l 5 X x A P U E s D B B Q A A g A I A H y D j 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8 g 4 9 R K I p H u A 4 A A A A R A A A A E w A c A E Z v c m 1 1 b G F z L 1 N l Y 3 R p b 2 4 x L m 0 g o h g A K K A U A A A A A A A A A A A A A A A A A A A A A A A A A A A A K 0 5 N L s n M z 1 M I h t C G 1 g B Q S w E C L Q A U A A I A C A B 8 g 4 9 R y U K I b a U A A A D 1 A A A A E g A A A A A A A A A A A A A A A A A A A A A A Q 2 9 u Z m l n L 1 B h Y 2 t h Z 2 U u e G 1 s U E s B A i 0 A F A A C A A g A f I O P U Q / K 6 a u k A A A A 6 Q A A A B M A A A A A A A A A A A A A A A A A 8 Q A A A F t D b 2 5 0 Z W 5 0 X 1 R 5 c G V z X S 5 4 b W x Q S w E C L Q A U A A I A C A B 8 g 4 9 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k v v j m g x T l U a 8 0 L y q j u b 1 5 Q A A A A A C A A A A A A A Q Z g A A A A E A A C A A A A D S q / 2 5 f n b H N t Z s Q K i v A 4 M M / B 9 k y 5 W R m 0 Z i 6 B 5 i i k K N V g A A A A A O g A A A A A I A A C A A A A C o L M J q L T k N R 9 6 d r F L c s Z 3 P A X S r l P R 4 w M j u b C v C + d U P 5 1 A A A A A T V 2 + 3 o W 8 a u D 1 h I G k Y s b a E A N K x m K 5 0 R q 0 x G r s R H I e M V G x 0 q f S Y H 0 K T z o U A 5 1 6 F 3 k p w b c q 4 T z c s y k P b g c U i X n c j h 1 t 8 H 0 e K c L M 1 1 P F z G 3 1 C P 0 A A A A C v n j h O C M G J M G / Y s T O g T m 3 m r u C R R U 3 q s s q 1 s a S g i M N l 7 B L r Z G g W f f v Y 8 S x z + G x x / o L U G V C 9 C G T 7 X X k d 8 8 t p W L c g < / D a t a M a s h u p > 
</file>

<file path=customXml/itemProps1.xml><?xml version="1.0" encoding="utf-8"?>
<ds:datastoreItem xmlns:ds="http://schemas.openxmlformats.org/officeDocument/2006/customXml" ds:itemID="{E67B4077-1E19-42F0-A7AE-F4E6F5B0AC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Requirements</vt:lpstr>
      <vt:lpstr>CAT_LIST</vt:lpstr>
      <vt:lpstr>cATEGOR</vt:lpstr>
      <vt:lpstr>Question</vt:lpstr>
      <vt:lpstr>Weights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Aligned AG</dc:creator>
  <cp:lastModifiedBy>Kallis SurfaceLaptop</cp:lastModifiedBy>
  <dcterms:created xsi:type="dcterms:W3CDTF">2020-12-15T10:22:30Z</dcterms:created>
  <dcterms:modified xsi:type="dcterms:W3CDTF">2020-12-21T13:05:40Z</dcterms:modified>
</cp:coreProperties>
</file>